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g\bociekk\1.Bociek\1. Przetargi\2021\10.271.8.2021 Prąd 2022\1. Ogłoszenie BZP, Miniportal i RBIP\"/>
    </mc:Choice>
  </mc:AlternateContent>
  <xr:revisionPtr revIDLastSave="0" documentId="8_{60331F07-E95E-4E25-9456-F4E072623BEB}" xr6:coauthVersionLast="47" xr6:coauthVersionMax="47" xr10:uidLastSave="{00000000-0000-0000-0000-000000000000}"/>
  <bookViews>
    <workbookView xWindow="-120" yWindow="-120" windowWidth="29040" windowHeight="15840" xr2:uid="{F4C6A0E3-5A92-4E7D-AA39-0C827C11F9F8}"/>
  </bookViews>
  <sheets>
    <sheet name="Załącznik 5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J11" i="2" s="1"/>
  <c r="N11" i="2" s="1"/>
  <c r="G11" i="2"/>
  <c r="I11" i="2" s="1"/>
  <c r="M11" i="2" s="1"/>
  <c r="E11" i="2"/>
  <c r="H10" i="2"/>
  <c r="J10" i="2" s="1"/>
  <c r="N10" i="2" s="1"/>
  <c r="G10" i="2"/>
  <c r="I10" i="2" s="1"/>
  <c r="M10" i="2" s="1"/>
  <c r="E10" i="2"/>
  <c r="H9" i="2"/>
  <c r="J9" i="2" s="1"/>
  <c r="N9" i="2" s="1"/>
  <c r="G9" i="2"/>
  <c r="I9" i="2" s="1"/>
  <c r="M9" i="2" s="1"/>
  <c r="E9" i="2"/>
  <c r="H8" i="2"/>
  <c r="J8" i="2" s="1"/>
  <c r="N8" i="2" s="1"/>
  <c r="G8" i="2"/>
  <c r="I8" i="2" s="1"/>
  <c r="M8" i="2" s="1"/>
  <c r="E8" i="2"/>
  <c r="H7" i="2"/>
  <c r="J7" i="2" s="1"/>
  <c r="N7" i="2" s="1"/>
  <c r="G7" i="2"/>
  <c r="I7" i="2" s="1"/>
  <c r="M7" i="2" s="1"/>
  <c r="E7" i="2"/>
  <c r="H6" i="2"/>
  <c r="J6" i="2" s="1"/>
  <c r="N6" i="2" s="1"/>
  <c r="G6" i="2"/>
  <c r="I6" i="2" s="1"/>
  <c r="M6" i="2" s="1"/>
  <c r="E6" i="2"/>
  <c r="H5" i="2"/>
  <c r="J5" i="2" s="1"/>
  <c r="N5" i="2" s="1"/>
  <c r="G5" i="2"/>
  <c r="I5" i="2" s="1"/>
  <c r="M5" i="2" s="1"/>
  <c r="E5" i="2"/>
  <c r="H4" i="2"/>
  <c r="J4" i="2" s="1"/>
  <c r="N4" i="2" s="1"/>
  <c r="G4" i="2"/>
  <c r="I4" i="2" s="1"/>
  <c r="M4" i="2" s="1"/>
  <c r="E4" i="2"/>
  <c r="H3" i="2"/>
  <c r="G3" i="2"/>
  <c r="I3" i="2" s="1"/>
  <c r="M3" i="2" s="1"/>
  <c r="E3" i="2"/>
  <c r="E12" i="2" l="1"/>
  <c r="H12" i="2"/>
  <c r="G12" i="2"/>
  <c r="M12" i="2"/>
  <c r="I12" i="2"/>
  <c r="J3" i="2"/>
  <c r="N3" i="2" s="1"/>
  <c r="N12" i="2" l="1"/>
  <c r="J12" i="2"/>
</calcChain>
</file>

<file path=xl/sharedStrings.xml><?xml version="1.0" encoding="utf-8"?>
<sst xmlns="http://schemas.openxmlformats.org/spreadsheetml/2006/main" count="71" uniqueCount="47">
  <si>
    <t>Lp.</t>
  </si>
  <si>
    <t>Typ obiektu</t>
  </si>
  <si>
    <t>Miasto (kod pocztowy)</t>
  </si>
  <si>
    <t>Adres</t>
  </si>
  <si>
    <t>Ilość liczników</t>
  </si>
  <si>
    <t>Prognozowana ilość Energii Elektrycznej (średniomiesięczna) (MWh)</t>
  </si>
  <si>
    <t>1.</t>
  </si>
  <si>
    <t>Gmina Sośno</t>
  </si>
  <si>
    <t>Sośno 89-412</t>
  </si>
  <si>
    <t>ul. Nowa 1</t>
  </si>
  <si>
    <t>2.</t>
  </si>
  <si>
    <t>Zakład Gospodarki Komunalnej w Sośnie</t>
  </si>
  <si>
    <t>ul. Nowa 9</t>
  </si>
  <si>
    <t>3.</t>
  </si>
  <si>
    <t>Gminny Dom Kultury</t>
  </si>
  <si>
    <t>Al. Jana Pawła II 1</t>
  </si>
  <si>
    <t>4.</t>
  </si>
  <si>
    <t>Gminna Biblioteka Publiczna w Sośnie</t>
  </si>
  <si>
    <t>Al. Jana Pawła II 2</t>
  </si>
  <si>
    <t>5.</t>
  </si>
  <si>
    <t>Gminny Ośrodek Pomocy Społecznej w Sośnie</t>
  </si>
  <si>
    <t>ul. Parkowa 4</t>
  </si>
  <si>
    <t>6.</t>
  </si>
  <si>
    <t>Samorządowe Przedszkole w Sośnie</t>
  </si>
  <si>
    <t>7.</t>
  </si>
  <si>
    <t>Szkoła Podstawowa w Przepałkowie</t>
  </si>
  <si>
    <t>Przepałkowo 7</t>
  </si>
  <si>
    <t>8.</t>
  </si>
  <si>
    <t>Szkoła Podstawowa w Sośnie</t>
  </si>
  <si>
    <t>ul. Kamińskiego 1</t>
  </si>
  <si>
    <t>9.</t>
  </si>
  <si>
    <t>Szkoła Podstawowa w Wąwelnie</t>
  </si>
  <si>
    <t>Wąwelno 89-413</t>
  </si>
  <si>
    <t>ul. Szkolna 1</t>
  </si>
  <si>
    <t>RAZEM</t>
  </si>
  <si>
    <t>Okres obowiązywania Porozumienia Transakcyjnego</t>
  </si>
  <si>
    <t>Średniorocznie
(MWh)</t>
  </si>
  <si>
    <t>Cena netto
Cj.a, 
Cj.b-I</t>
  </si>
  <si>
    <t>Cena netto
 Cj.b-II</t>
  </si>
  <si>
    <t>szczytowa</t>
  </si>
  <si>
    <t>poza szczytowa</t>
  </si>
  <si>
    <t>-</t>
  </si>
  <si>
    <t>…………………………………………………………………</t>
  </si>
  <si>
    <t>(miejscowość i data)</t>
  </si>
  <si>
    <t>(podpis osób(-y) uprawnionej do składania oświadczeń woli w imieniu Wykonawcy)</t>
  </si>
  <si>
    <t>Wartość zamówienia netto na rok 2022</t>
  </si>
  <si>
    <t>od 2022-01-01 do 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</si>
</sst>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0" borderId="1" xfId="0" quotePrefix="1" applyNumberFormat="1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/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\Moje%20dokumenty$\ostrowskia\Moje%20dokumenty\_Urz&#261;d\Pr&#261;d\2021\wype&#322;nione\Liczniki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Załącznik 5"/>
      <sheetName val="Załącznik 4"/>
      <sheetName val="UG"/>
      <sheetName val="GOPS"/>
      <sheetName val="GDK"/>
      <sheetName val="GBP"/>
      <sheetName val="ZGK"/>
      <sheetName val="PS_S"/>
      <sheetName val="SP_P"/>
      <sheetName val="SP_S"/>
      <sheetName val="SP_W"/>
    </sheetNames>
    <sheetDataSet>
      <sheetData sheetId="0"/>
      <sheetData sheetId="1"/>
      <sheetData sheetId="2"/>
      <sheetData sheetId="3">
        <row r="3">
          <cell r="F3" t="str">
            <v>PPE 590310600000198617</v>
          </cell>
          <cell r="H3">
            <v>4.5666666666666668E-2</v>
          </cell>
          <cell r="I3">
            <v>0</v>
          </cell>
        </row>
        <row r="4">
          <cell r="F4" t="str">
            <v>PPE 5903106000028480527</v>
          </cell>
          <cell r="H4">
            <v>1E-3</v>
          </cell>
          <cell r="I4">
            <v>0</v>
          </cell>
        </row>
        <row r="5">
          <cell r="F5" t="str">
            <v>PLENED00000590000000000177909983</v>
          </cell>
          <cell r="H5">
            <v>0.13600000000000001</v>
          </cell>
          <cell r="I5">
            <v>0</v>
          </cell>
        </row>
        <row r="6">
          <cell r="F6" t="str">
            <v>PPE 590310600000710949</v>
          </cell>
          <cell r="H6">
            <v>2.5833333333333333E-3</v>
          </cell>
          <cell r="I6">
            <v>0</v>
          </cell>
        </row>
        <row r="7">
          <cell r="F7" t="str">
            <v>PPE590310600000749499</v>
          </cell>
          <cell r="H7">
            <v>0.11116666666666668</v>
          </cell>
          <cell r="I7">
            <v>0.23033333333333333</v>
          </cell>
        </row>
        <row r="8">
          <cell r="F8" t="str">
            <v>PPE590310600000749505</v>
          </cell>
          <cell r="H8">
            <v>0.10299999999999999</v>
          </cell>
          <cell r="I8">
            <v>0.20116666666666666</v>
          </cell>
        </row>
        <row r="9">
          <cell r="F9" t="str">
            <v>PPE590310600000749512</v>
          </cell>
          <cell r="H9">
            <v>8.6999999999999994E-2</v>
          </cell>
          <cell r="I9">
            <v>0.16941666666666666</v>
          </cell>
        </row>
        <row r="10">
          <cell r="F10" t="str">
            <v>PPE590310600000780171</v>
          </cell>
          <cell r="H10">
            <v>0.12633333333333333</v>
          </cell>
          <cell r="I10">
            <v>0</v>
          </cell>
        </row>
        <row r="11">
          <cell r="F11" t="str">
            <v>PPE590310600000711038</v>
          </cell>
          <cell r="H11">
            <v>4.675E-2</v>
          </cell>
          <cell r="I11">
            <v>0.37091666666666667</v>
          </cell>
        </row>
        <row r="12">
          <cell r="F12" t="str">
            <v>PPE590310600000711045</v>
          </cell>
          <cell r="H12">
            <v>0.17158333333333334</v>
          </cell>
          <cell r="I12">
            <v>0.36066666666666669</v>
          </cell>
        </row>
        <row r="13">
          <cell r="F13" t="str">
            <v>PPE590310600000711021</v>
          </cell>
          <cell r="H13">
            <v>8.458333333333333E-2</v>
          </cell>
          <cell r="I13">
            <v>0</v>
          </cell>
        </row>
        <row r="14">
          <cell r="F14" t="str">
            <v>PLENED00000590000000010301985134</v>
          </cell>
          <cell r="H14">
            <v>1.042</v>
          </cell>
          <cell r="I14">
            <v>0</v>
          </cell>
        </row>
        <row r="15">
          <cell r="F15" t="str">
            <v>PPE590310600000766625</v>
          </cell>
          <cell r="H15">
            <v>0.13916666666666666</v>
          </cell>
          <cell r="I15">
            <v>0.26858333333333334</v>
          </cell>
        </row>
        <row r="16">
          <cell r="F16" t="str">
            <v>PLENED00000590000000010602769152</v>
          </cell>
          <cell r="H16">
            <v>7.2416666666666671E-2</v>
          </cell>
          <cell r="I16">
            <v>0.20349999999999999</v>
          </cell>
        </row>
        <row r="17">
          <cell r="F17" t="str">
            <v>PLENED00000590000000010602777126</v>
          </cell>
          <cell r="H17">
            <v>1.0749999999999999E-2</v>
          </cell>
          <cell r="I17">
            <v>4.1750000000000002E-2</v>
          </cell>
        </row>
        <row r="18">
          <cell r="F18" t="str">
            <v>PPE590310600000766663</v>
          </cell>
          <cell r="H18">
            <v>5.0250000000000003E-2</v>
          </cell>
          <cell r="I18">
            <v>9.8333333333333328E-2</v>
          </cell>
        </row>
        <row r="19">
          <cell r="F19" t="str">
            <v>PPE590310600000710994</v>
          </cell>
          <cell r="H19">
            <v>1.0833333333333334E-2</v>
          </cell>
          <cell r="I19">
            <v>2.3333333333333331E-2</v>
          </cell>
        </row>
        <row r="20">
          <cell r="F20" t="str">
            <v>PPE590310600000766618</v>
          </cell>
          <cell r="H20">
            <v>0.12508333333333332</v>
          </cell>
          <cell r="I20">
            <v>0.16466666666666666</v>
          </cell>
        </row>
        <row r="21">
          <cell r="F21" t="str">
            <v>PPE590310600000713773</v>
          </cell>
          <cell r="H21">
            <v>5.7500000000000002E-2</v>
          </cell>
          <cell r="I21">
            <v>0.13825000000000001</v>
          </cell>
        </row>
        <row r="22">
          <cell r="F22" t="str">
            <v>PPE590310600000710574</v>
          </cell>
          <cell r="H22">
            <v>0.06</v>
          </cell>
          <cell r="I22">
            <v>0.13533333333333333</v>
          </cell>
        </row>
        <row r="23">
          <cell r="F23" t="str">
            <v>PPE590310600000766601</v>
          </cell>
          <cell r="H23">
            <v>1.2500000000000001E-2</v>
          </cell>
          <cell r="I23">
            <v>2.7083333333333331E-2</v>
          </cell>
        </row>
        <row r="24">
          <cell r="F24" t="str">
            <v>PPE590310600000710987</v>
          </cell>
          <cell r="H24">
            <v>4.2166666666666665E-2</v>
          </cell>
          <cell r="I24">
            <v>0.10575</v>
          </cell>
        </row>
        <row r="25">
          <cell r="F25" t="str">
            <v>PPE 590310600000817402</v>
          </cell>
          <cell r="H25">
            <v>0.48933333333333334</v>
          </cell>
          <cell r="I25">
            <v>0</v>
          </cell>
        </row>
        <row r="26">
          <cell r="F26" t="str">
            <v>PPE590310600000817419</v>
          </cell>
          <cell r="H26">
            <v>2.1833333333333333E-2</v>
          </cell>
          <cell r="I26">
            <v>0</v>
          </cell>
        </row>
        <row r="27">
          <cell r="F27" t="str">
            <v>PPE590310600000713780</v>
          </cell>
          <cell r="H27">
            <v>0.11924999999999999</v>
          </cell>
          <cell r="I27">
            <v>0.26424999999999998</v>
          </cell>
        </row>
        <row r="28">
          <cell r="F28" t="str">
            <v>PPE590310600000713797</v>
          </cell>
          <cell r="H28">
            <v>0.15483333333333335</v>
          </cell>
          <cell r="I28">
            <v>0.35075000000000001</v>
          </cell>
        </row>
        <row r="29">
          <cell r="F29" t="str">
            <v>PPE590310600000711052</v>
          </cell>
          <cell r="H29">
            <v>1.6416666666666666E-2</v>
          </cell>
          <cell r="I29">
            <v>1.9416666666666669E-2</v>
          </cell>
        </row>
        <row r="30">
          <cell r="F30" t="str">
            <v>PPE590310600007572236</v>
          </cell>
          <cell r="H30">
            <v>6.958333333333333E-2</v>
          </cell>
          <cell r="I30">
            <v>0.14149999999999999</v>
          </cell>
        </row>
        <row r="31">
          <cell r="F31" t="str">
            <v>PPE590310600000766656</v>
          </cell>
          <cell r="H31">
            <v>0.16316666666666665</v>
          </cell>
          <cell r="I31">
            <v>0.21108333333333335</v>
          </cell>
        </row>
        <row r="32">
          <cell r="F32" t="str">
            <v>PPE590310600000766649</v>
          </cell>
          <cell r="H32">
            <v>0.90008333333333335</v>
          </cell>
          <cell r="I32">
            <v>1.7966666666666666</v>
          </cell>
        </row>
        <row r="33">
          <cell r="F33" t="str">
            <v>PPE590310600000713803</v>
          </cell>
          <cell r="H33">
            <v>7.6416666666666674E-2</v>
          </cell>
          <cell r="I33">
            <v>0.24333333333333335</v>
          </cell>
        </row>
        <row r="34">
          <cell r="F34" t="str">
            <v>PPE590310600000713810</v>
          </cell>
          <cell r="H34">
            <v>8.6416666666666669E-2</v>
          </cell>
          <cell r="I34">
            <v>0.21441666666666664</v>
          </cell>
        </row>
        <row r="35">
          <cell r="F35" t="str">
            <v>PPE 590310600000710956</v>
          </cell>
          <cell r="H35">
            <v>4.4833333333333336E-2</v>
          </cell>
          <cell r="I35">
            <v>0</v>
          </cell>
        </row>
        <row r="36">
          <cell r="F36" t="str">
            <v>PPE590310600000749482</v>
          </cell>
          <cell r="H36">
            <v>0.26966666666666667</v>
          </cell>
          <cell r="I36">
            <v>0.65183333333333338</v>
          </cell>
        </row>
        <row r="37">
          <cell r="F37" t="str">
            <v>PPE590310600000713827</v>
          </cell>
          <cell r="H37">
            <v>6.9250000000000006E-2</v>
          </cell>
          <cell r="I37">
            <v>8.4083333333333329E-2</v>
          </cell>
        </row>
        <row r="38">
          <cell r="F38" t="str">
            <v>PPE590310600000713742</v>
          </cell>
          <cell r="H38">
            <v>0.11416666666666667</v>
          </cell>
          <cell r="I38">
            <v>0.20058333333333334</v>
          </cell>
        </row>
        <row r="39">
          <cell r="F39" t="str">
            <v>PPE 590310600000710666</v>
          </cell>
          <cell r="H39">
            <v>9.0833333333333339E-3</v>
          </cell>
          <cell r="I39">
            <v>0</v>
          </cell>
        </row>
        <row r="40">
          <cell r="F40" t="str">
            <v>PPE590310600000713766</v>
          </cell>
          <cell r="H40">
            <v>7.6249999999999998E-2</v>
          </cell>
          <cell r="I40">
            <v>0.18691666666666665</v>
          </cell>
        </row>
        <row r="41">
          <cell r="F41" t="str">
            <v>PPE 590310600000710970</v>
          </cell>
          <cell r="H41">
            <v>0.14383333333333334</v>
          </cell>
          <cell r="I41">
            <v>0</v>
          </cell>
        </row>
        <row r="42">
          <cell r="F42" t="str">
            <v>PPE590310600000710611</v>
          </cell>
          <cell r="H42">
            <v>0.23200000000000001</v>
          </cell>
          <cell r="I42">
            <v>0.56574999999999998</v>
          </cell>
        </row>
        <row r="43">
          <cell r="F43" t="str">
            <v>PPE590310600000710628</v>
          </cell>
          <cell r="H43">
            <v>6.4000000000000001E-2</v>
          </cell>
          <cell r="I43">
            <v>0.14541666666666667</v>
          </cell>
        </row>
        <row r="44">
          <cell r="F44" t="str">
            <v>PPE590310600000713759</v>
          </cell>
          <cell r="H44">
            <v>0.11233333333333333</v>
          </cell>
          <cell r="I44">
            <v>0.28225</v>
          </cell>
        </row>
        <row r="45">
          <cell r="F45" t="str">
            <v>PPE590310600000766632</v>
          </cell>
          <cell r="H45">
            <v>5.4333333333333338E-2</v>
          </cell>
          <cell r="I45">
            <v>0.12166666666666667</v>
          </cell>
        </row>
        <row r="46">
          <cell r="F46" t="str">
            <v>PPE590310600007556526</v>
          </cell>
          <cell r="H46">
            <v>1.1416666666666665E-2</v>
          </cell>
          <cell r="I46">
            <v>2.9166666666666667E-2</v>
          </cell>
        </row>
        <row r="47">
          <cell r="F47" t="str">
            <v>PPE590310600000710604</v>
          </cell>
          <cell r="H47">
            <v>0.29383333333333334</v>
          </cell>
          <cell r="I47">
            <v>0.53758333333333341</v>
          </cell>
        </row>
        <row r="48">
          <cell r="F48" t="str">
            <v>PPE590310600002350907</v>
          </cell>
          <cell r="H48">
            <v>4.5166666666666667E-2</v>
          </cell>
          <cell r="I48">
            <v>0.14041666666666666</v>
          </cell>
        </row>
        <row r="49">
          <cell r="F49" t="str">
            <v>PPE 590310600000710697</v>
          </cell>
          <cell r="H49">
            <v>6.2499999999999995E-3</v>
          </cell>
          <cell r="I49">
            <v>0</v>
          </cell>
        </row>
        <row r="50">
          <cell r="F50" t="str">
            <v>PPE590310600000711090</v>
          </cell>
          <cell r="H50">
            <v>5.2249999999999998E-2</v>
          </cell>
          <cell r="I50">
            <v>0.12575</v>
          </cell>
        </row>
        <row r="51">
          <cell r="F51" t="str">
            <v>PPE590310600000453846</v>
          </cell>
          <cell r="H51">
            <v>8.1500000000000003E-2</v>
          </cell>
          <cell r="I51">
            <v>0</v>
          </cell>
        </row>
        <row r="52">
          <cell r="F52" t="str">
            <v>PPE 590310600000710673</v>
          </cell>
          <cell r="H52">
            <v>1.3333333333333333E-3</v>
          </cell>
          <cell r="I52">
            <v>0</v>
          </cell>
        </row>
        <row r="53">
          <cell r="F53" t="str">
            <v>PPE590310600000711106</v>
          </cell>
          <cell r="H53">
            <v>6.4666666666666678E-2</v>
          </cell>
          <cell r="I53">
            <v>0.13433333333333333</v>
          </cell>
        </row>
        <row r="54">
          <cell r="F54" t="str">
            <v>PPE 590310600000710680</v>
          </cell>
          <cell r="H54">
            <v>0.52600000000000002</v>
          </cell>
          <cell r="I54">
            <v>0</v>
          </cell>
        </row>
        <row r="55">
          <cell r="F55" t="str">
            <v>PPE590310600007532353</v>
          </cell>
          <cell r="H55">
            <v>8.2416666666666666E-2</v>
          </cell>
          <cell r="I55">
            <v>0.11625000000000001</v>
          </cell>
        </row>
        <row r="56">
          <cell r="F56" t="str">
            <v>PPE 5903106000007532216</v>
          </cell>
          <cell r="H56">
            <v>3.6083333333333335E-2</v>
          </cell>
          <cell r="I56">
            <v>0</v>
          </cell>
        </row>
        <row r="57">
          <cell r="F57" t="str">
            <v>PPE590310600000710642</v>
          </cell>
          <cell r="H57">
            <v>6.0333333333333336E-2</v>
          </cell>
          <cell r="I57">
            <v>0.14383333333333334</v>
          </cell>
        </row>
        <row r="58">
          <cell r="F58" t="str">
            <v>PPE590310600000711083</v>
          </cell>
          <cell r="H58">
            <v>6.4250000000000002E-2</v>
          </cell>
          <cell r="I58">
            <v>0.17</v>
          </cell>
        </row>
      </sheetData>
      <sheetData sheetId="4">
        <row r="3">
          <cell r="E3" t="str">
            <v>PLENED00000590000000010352813134</v>
          </cell>
          <cell r="G3">
            <v>0.69350000000000001</v>
          </cell>
          <cell r="H3">
            <v>0</v>
          </cell>
        </row>
      </sheetData>
      <sheetData sheetId="5">
        <row r="3">
          <cell r="E3" t="str">
            <v>PLENED00000590000000010301967144</v>
          </cell>
          <cell r="G3">
            <v>0.83</v>
          </cell>
          <cell r="H3"/>
        </row>
        <row r="4">
          <cell r="E4" t="str">
            <v>PLENED00000590000000010289798190</v>
          </cell>
          <cell r="G4">
            <v>0.26</v>
          </cell>
          <cell r="H4"/>
        </row>
      </sheetData>
      <sheetData sheetId="6">
        <row r="3">
          <cell r="E3" t="str">
            <v>PLENED00000590000000010681047131</v>
          </cell>
          <cell r="G3">
            <v>2.1999999999999999E-2</v>
          </cell>
          <cell r="H3"/>
        </row>
        <row r="4">
          <cell r="E4" t="str">
            <v>PLENED00000590000000010681053160</v>
          </cell>
          <cell r="G4">
            <v>0</v>
          </cell>
          <cell r="H4"/>
        </row>
      </sheetData>
      <sheetData sheetId="7">
        <row r="3">
          <cell r="E3" t="str">
            <v>PLENED00000590000000000+E3:F11002930662</v>
          </cell>
          <cell r="G3">
            <v>2</v>
          </cell>
          <cell r="H3"/>
        </row>
        <row r="4">
          <cell r="E4" t="str">
            <v>PLENED00000590000000010289794106</v>
          </cell>
          <cell r="G4">
            <v>1.5</v>
          </cell>
          <cell r="H4"/>
        </row>
        <row r="5">
          <cell r="E5" t="str">
            <v>PLENED00000590000000010289826196</v>
          </cell>
          <cell r="G5">
            <v>6.8</v>
          </cell>
          <cell r="H5"/>
        </row>
        <row r="6">
          <cell r="E6" t="str">
            <v>PLENED00000590000000010289829162</v>
          </cell>
          <cell r="G6">
            <v>0.26</v>
          </cell>
          <cell r="H6"/>
        </row>
        <row r="7">
          <cell r="E7" t="str">
            <v>PLENED00000590000000010301820161</v>
          </cell>
          <cell r="G7">
            <v>9.9</v>
          </cell>
          <cell r="H7"/>
        </row>
        <row r="8">
          <cell r="E8" t="str">
            <v>PLENED00000590000000010301974194</v>
          </cell>
          <cell r="G8">
            <v>2.2999999999999998</v>
          </cell>
          <cell r="H8"/>
        </row>
        <row r="9">
          <cell r="E9" t="str">
            <v>PLENED00000590000000010301979105</v>
          </cell>
          <cell r="G9">
            <v>3.1</v>
          </cell>
          <cell r="H9"/>
        </row>
        <row r="10">
          <cell r="E10" t="str">
            <v>PLENED00000590000000010301986155</v>
          </cell>
          <cell r="G10">
            <v>1.7000000000000002</v>
          </cell>
          <cell r="H10"/>
        </row>
        <row r="11">
          <cell r="E11" t="str">
            <v>PLENED00000590000000010312324167</v>
          </cell>
          <cell r="G11">
            <v>0.75</v>
          </cell>
          <cell r="H11"/>
        </row>
        <row r="12">
          <cell r="E12" t="str">
            <v>PLENED00000590000000010312325188</v>
          </cell>
          <cell r="G12">
            <v>1</v>
          </cell>
          <cell r="H12"/>
        </row>
        <row r="13">
          <cell r="E13" t="str">
            <v>PLENED00000590000000010312326112</v>
          </cell>
          <cell r="G13">
            <v>0.65</v>
          </cell>
          <cell r="H13"/>
        </row>
        <row r="14">
          <cell r="E14" t="str">
            <v>PLENED00000590000000010313270148</v>
          </cell>
          <cell r="G14">
            <v>7.0000000000000007E-2</v>
          </cell>
          <cell r="H14"/>
        </row>
        <row r="15">
          <cell r="E15" t="str">
            <v>PLENED00000590000000010313271169</v>
          </cell>
          <cell r="G15">
            <v>0.2</v>
          </cell>
          <cell r="H15"/>
        </row>
        <row r="16">
          <cell r="E16" t="str">
            <v>PLENED00000590000000010313272190</v>
          </cell>
          <cell r="G16">
            <v>0.7</v>
          </cell>
          <cell r="H16"/>
        </row>
        <row r="17">
          <cell r="E17" t="str">
            <v>PLENED00000590000000010313273114</v>
          </cell>
          <cell r="G17">
            <v>1</v>
          </cell>
          <cell r="H17"/>
        </row>
        <row r="18">
          <cell r="E18" t="str">
            <v>PLENED00000590000000010313921142</v>
          </cell>
          <cell r="G18">
            <v>0.4</v>
          </cell>
          <cell r="H18"/>
        </row>
        <row r="19">
          <cell r="E19" t="str">
            <v>PLENED00000590000000010598136150</v>
          </cell>
          <cell r="G19">
            <v>0.2</v>
          </cell>
          <cell r="H19"/>
        </row>
        <row r="20">
          <cell r="E20" t="str">
            <v>PLENED00000590000000000182231953</v>
          </cell>
          <cell r="G20">
            <v>0.66</v>
          </cell>
          <cell r="H20"/>
        </row>
        <row r="21">
          <cell r="E21" t="str">
            <v>PLENED00000590000000000000160692</v>
          </cell>
          <cell r="G21">
            <v>0</v>
          </cell>
          <cell r="H21"/>
        </row>
      </sheetData>
      <sheetData sheetId="8">
        <row r="3">
          <cell r="E3" t="str">
            <v>PLENED00000590000000010301976139</v>
          </cell>
          <cell r="G3">
            <v>0.746</v>
          </cell>
          <cell r="H3"/>
        </row>
      </sheetData>
      <sheetData sheetId="9">
        <row r="3">
          <cell r="E3" t="str">
            <v>PLENED00000590000000010681812191</v>
          </cell>
          <cell r="G3">
            <v>0.85199999999999998</v>
          </cell>
          <cell r="H3"/>
        </row>
        <row r="4">
          <cell r="E4" t="str">
            <v>PLENED00000590000000010681814136</v>
          </cell>
          <cell r="G4">
            <v>3.0000000000000001E-3</v>
          </cell>
          <cell r="H4"/>
        </row>
      </sheetData>
      <sheetData sheetId="10">
        <row r="3">
          <cell r="E3" t="str">
            <v>PLENED00000590000000010602482139</v>
          </cell>
          <cell r="G3">
            <v>2.4</v>
          </cell>
          <cell r="H3"/>
        </row>
      </sheetData>
      <sheetData sheetId="11">
        <row r="3">
          <cell r="E3" t="str">
            <v>PLENED00000590000000010681006143</v>
          </cell>
          <cell r="G3">
            <v>1.83</v>
          </cell>
          <cell r="H3"/>
        </row>
        <row r="4">
          <cell r="E4" t="str">
            <v>PLENED00000590000000010681026175</v>
          </cell>
          <cell r="G4">
            <v>0.39200000000000002</v>
          </cell>
          <cell r="H4"/>
        </row>
        <row r="5">
          <cell r="E5" t="str">
            <v>PLENED00000590000000010681042123</v>
          </cell>
          <cell r="G5">
            <v>1.4999999999999999E-2</v>
          </cell>
          <cell r="H5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3563-0BDD-43B0-9C78-6F7DC88829C3}">
  <sheetPr>
    <pageSetUpPr fitToPage="1"/>
  </sheetPr>
  <dimension ref="A1:N15"/>
  <sheetViews>
    <sheetView tabSelected="1" workbookViewId="0">
      <selection activeCell="R15" sqref="R15"/>
    </sheetView>
  </sheetViews>
  <sheetFormatPr defaultRowHeight="15" x14ac:dyDescent="0.25"/>
  <cols>
    <col min="1" max="1" width="4.42578125" customWidth="1"/>
    <col min="2" max="2" width="22.85546875" customWidth="1"/>
    <col min="3" max="3" width="15.42578125" customWidth="1"/>
    <col min="4" max="4" width="17.5703125" customWidth="1"/>
    <col min="5" max="5" width="8.85546875" customWidth="1"/>
    <col min="6" max="6" width="14.7109375" customWidth="1"/>
    <col min="7" max="10" width="8.7109375" customWidth="1"/>
    <col min="11" max="11" width="8.85546875" customWidth="1"/>
    <col min="13" max="14" width="10.28515625" customWidth="1"/>
  </cols>
  <sheetData>
    <row r="1" spans="1:14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35</v>
      </c>
      <c r="G1" s="18" t="s">
        <v>5</v>
      </c>
      <c r="H1" s="19"/>
      <c r="I1" s="20" t="s">
        <v>36</v>
      </c>
      <c r="J1" s="21"/>
      <c r="K1" s="1" t="s">
        <v>37</v>
      </c>
      <c r="L1" s="1" t="s">
        <v>38</v>
      </c>
      <c r="M1" s="18" t="s">
        <v>45</v>
      </c>
      <c r="N1" s="19"/>
    </row>
    <row r="2" spans="1:14" ht="24" x14ac:dyDescent="0.25">
      <c r="A2" s="1"/>
      <c r="B2" s="1"/>
      <c r="C2" s="1"/>
      <c r="D2" s="1"/>
      <c r="E2" s="1"/>
      <c r="F2" s="1"/>
      <c r="G2" s="12" t="s">
        <v>39</v>
      </c>
      <c r="H2" s="12" t="s">
        <v>40</v>
      </c>
      <c r="I2" s="12" t="s">
        <v>39</v>
      </c>
      <c r="J2" s="12" t="s">
        <v>40</v>
      </c>
      <c r="K2" s="12" t="s">
        <v>39</v>
      </c>
      <c r="L2" s="12" t="s">
        <v>40</v>
      </c>
      <c r="M2" s="12" t="s">
        <v>39</v>
      </c>
      <c r="N2" s="12" t="s">
        <v>40</v>
      </c>
    </row>
    <row r="3" spans="1:14" ht="30" x14ac:dyDescent="0.25">
      <c r="A3" s="2" t="s">
        <v>6</v>
      </c>
      <c r="B3" s="3" t="s">
        <v>7</v>
      </c>
      <c r="C3" s="3" t="s">
        <v>8</v>
      </c>
      <c r="D3" s="3" t="s">
        <v>9</v>
      </c>
      <c r="E3" s="2">
        <f>COUNTA([1]UG!F3:F58)</f>
        <v>56</v>
      </c>
      <c r="F3" s="1" t="s">
        <v>46</v>
      </c>
      <c r="G3" s="4">
        <f>SUM([1]UG!H3:H58)</f>
        <v>7.1509166666666673</v>
      </c>
      <c r="H3" s="4">
        <f>SUM([1]UG!I3:I58)</f>
        <v>9.4163333333333359</v>
      </c>
      <c r="I3" s="5">
        <f t="shared" ref="I3:J11" si="0">G3*12</f>
        <v>85.811000000000007</v>
      </c>
      <c r="J3" s="5">
        <f t="shared" si="0"/>
        <v>112.99600000000004</v>
      </c>
      <c r="K3" s="13"/>
      <c r="L3" s="13"/>
      <c r="M3" s="4">
        <f>I3*K3</f>
        <v>0</v>
      </c>
      <c r="N3" s="4">
        <f>J3*L3</f>
        <v>0</v>
      </c>
    </row>
    <row r="4" spans="1:14" ht="30" x14ac:dyDescent="0.25">
      <c r="A4" s="2" t="s">
        <v>10</v>
      </c>
      <c r="B4" s="3" t="s">
        <v>11</v>
      </c>
      <c r="C4" s="3" t="s">
        <v>8</v>
      </c>
      <c r="D4" s="3" t="s">
        <v>12</v>
      </c>
      <c r="E4" s="2">
        <f>COUNTA([1]ZGK!E3:E21)</f>
        <v>19</v>
      </c>
      <c r="F4" s="1" t="s">
        <v>46</v>
      </c>
      <c r="G4" s="6">
        <f>SUM([1]ZGK!G3:G21)</f>
        <v>33.19</v>
      </c>
      <c r="H4" s="4">
        <f>SUM([1]ZGK!H3:H21)</f>
        <v>0</v>
      </c>
      <c r="I4" s="7">
        <f t="shared" si="0"/>
        <v>398.28</v>
      </c>
      <c r="J4" s="5">
        <f t="shared" si="0"/>
        <v>0</v>
      </c>
      <c r="K4" s="13"/>
      <c r="L4" s="13"/>
      <c r="M4" s="4">
        <f t="shared" ref="M4:M11" si="1">I4*K4</f>
        <v>0</v>
      </c>
      <c r="N4" s="4">
        <f t="shared" ref="N4:N11" si="2">J4*L4</f>
        <v>0</v>
      </c>
    </row>
    <row r="5" spans="1:14" ht="30" x14ac:dyDescent="0.25">
      <c r="A5" s="2" t="s">
        <v>13</v>
      </c>
      <c r="B5" s="3" t="s">
        <v>14</v>
      </c>
      <c r="C5" s="3" t="s">
        <v>8</v>
      </c>
      <c r="D5" s="3" t="s">
        <v>15</v>
      </c>
      <c r="E5" s="2">
        <f>COUNTA([1]GDK!E3:E4)</f>
        <v>2</v>
      </c>
      <c r="F5" s="1" t="s">
        <v>46</v>
      </c>
      <c r="G5" s="6">
        <f>SUM([1]GDK!G3:G4)</f>
        <v>1.0899999999999999</v>
      </c>
      <c r="H5" s="4">
        <f>SUM([1]GDK!H3:H4)</f>
        <v>0</v>
      </c>
      <c r="I5" s="7">
        <f t="shared" si="0"/>
        <v>13.079999999999998</v>
      </c>
      <c r="J5" s="5">
        <f t="shared" si="0"/>
        <v>0</v>
      </c>
      <c r="K5" s="13"/>
      <c r="L5" s="13"/>
      <c r="M5" s="4">
        <f t="shared" si="1"/>
        <v>0</v>
      </c>
      <c r="N5" s="4">
        <f t="shared" si="2"/>
        <v>0</v>
      </c>
    </row>
    <row r="6" spans="1:14" ht="30" x14ac:dyDescent="0.25">
      <c r="A6" s="2" t="s">
        <v>16</v>
      </c>
      <c r="B6" s="3" t="s">
        <v>17</v>
      </c>
      <c r="C6" s="3" t="s">
        <v>8</v>
      </c>
      <c r="D6" s="3" t="s">
        <v>18</v>
      </c>
      <c r="E6" s="2">
        <f>COUNTA([1]GBP!E3:E4)</f>
        <v>2</v>
      </c>
      <c r="F6" s="1" t="s">
        <v>46</v>
      </c>
      <c r="G6" s="6">
        <f>SUM([1]GBP!G3:G4)</f>
        <v>2.1999999999999999E-2</v>
      </c>
      <c r="H6" s="4">
        <f>SUM([1]GBP!H3:H4)</f>
        <v>0</v>
      </c>
      <c r="I6" s="7">
        <f t="shared" si="0"/>
        <v>0.26400000000000001</v>
      </c>
      <c r="J6" s="5">
        <f t="shared" si="0"/>
        <v>0</v>
      </c>
      <c r="K6" s="13"/>
      <c r="L6" s="13"/>
      <c r="M6" s="4">
        <f t="shared" si="1"/>
        <v>0</v>
      </c>
      <c r="N6" s="4">
        <f t="shared" si="2"/>
        <v>0</v>
      </c>
    </row>
    <row r="7" spans="1:14" ht="30" customHeight="1" x14ac:dyDescent="0.25">
      <c r="A7" s="2" t="s">
        <v>19</v>
      </c>
      <c r="B7" s="3" t="s">
        <v>20</v>
      </c>
      <c r="C7" s="3" t="s">
        <v>8</v>
      </c>
      <c r="D7" s="3" t="s">
        <v>21</v>
      </c>
      <c r="E7" s="2">
        <f>COUNTA([1]GOPS!E3)</f>
        <v>1</v>
      </c>
      <c r="F7" s="1" t="s">
        <v>46</v>
      </c>
      <c r="G7" s="6">
        <f>SUM([1]GOPS!G3)</f>
        <v>0.69350000000000001</v>
      </c>
      <c r="H7" s="4">
        <f>SUM([1]GOPS!H3)</f>
        <v>0</v>
      </c>
      <c r="I7" s="7">
        <f t="shared" si="0"/>
        <v>8.3219999999999992</v>
      </c>
      <c r="J7" s="5">
        <f t="shared" si="0"/>
        <v>0</v>
      </c>
      <c r="K7" s="13"/>
      <c r="L7" s="13"/>
      <c r="M7" s="4">
        <f t="shared" si="1"/>
        <v>0</v>
      </c>
      <c r="N7" s="4">
        <f t="shared" si="2"/>
        <v>0</v>
      </c>
    </row>
    <row r="8" spans="1:14" ht="30" x14ac:dyDescent="0.25">
      <c r="A8" s="2" t="s">
        <v>22</v>
      </c>
      <c r="B8" s="3" t="s">
        <v>23</v>
      </c>
      <c r="C8" s="3" t="s">
        <v>8</v>
      </c>
      <c r="D8" s="3" t="s">
        <v>21</v>
      </c>
      <c r="E8" s="2">
        <f>COUNTA([1]PS_S!E3)</f>
        <v>1</v>
      </c>
      <c r="F8" s="1" t="s">
        <v>46</v>
      </c>
      <c r="G8" s="6">
        <f>SUM([1]PS_S!G3)</f>
        <v>0.746</v>
      </c>
      <c r="H8" s="4">
        <f>SUM([1]PS_S!H3)</f>
        <v>0</v>
      </c>
      <c r="I8" s="7">
        <f t="shared" si="0"/>
        <v>8.952</v>
      </c>
      <c r="J8" s="5">
        <f t="shared" si="0"/>
        <v>0</v>
      </c>
      <c r="K8" s="13"/>
      <c r="L8" s="13"/>
      <c r="M8" s="4">
        <f t="shared" si="1"/>
        <v>0</v>
      </c>
      <c r="N8" s="4">
        <f t="shared" si="2"/>
        <v>0</v>
      </c>
    </row>
    <row r="9" spans="1:14" ht="30" x14ac:dyDescent="0.25">
      <c r="A9" s="2" t="s">
        <v>24</v>
      </c>
      <c r="B9" s="3" t="s">
        <v>25</v>
      </c>
      <c r="C9" s="3" t="s">
        <v>8</v>
      </c>
      <c r="D9" s="3" t="s">
        <v>26</v>
      </c>
      <c r="E9" s="2">
        <f>COUNTA([1]SP_P!E3:E4)</f>
        <v>2</v>
      </c>
      <c r="F9" s="1" t="s">
        <v>46</v>
      </c>
      <c r="G9" s="6">
        <f>SUM([1]SP_P!G3:G4)</f>
        <v>0.85499999999999998</v>
      </c>
      <c r="H9" s="4">
        <f>SUM([1]SP_P!H3:H4)</f>
        <v>0</v>
      </c>
      <c r="I9" s="7">
        <f t="shared" si="0"/>
        <v>10.26</v>
      </c>
      <c r="J9" s="5">
        <f t="shared" si="0"/>
        <v>0</v>
      </c>
      <c r="K9" s="13"/>
      <c r="L9" s="13"/>
      <c r="M9" s="4">
        <f t="shared" si="1"/>
        <v>0</v>
      </c>
      <c r="N9" s="4">
        <f t="shared" si="2"/>
        <v>0</v>
      </c>
    </row>
    <row r="10" spans="1:14" ht="30" x14ac:dyDescent="0.25">
      <c r="A10" s="2" t="s">
        <v>27</v>
      </c>
      <c r="B10" s="3" t="s">
        <v>28</v>
      </c>
      <c r="C10" s="3" t="s">
        <v>8</v>
      </c>
      <c r="D10" s="3" t="s">
        <v>29</v>
      </c>
      <c r="E10" s="2">
        <f>COUNTA([1]SP_S!E3)</f>
        <v>1</v>
      </c>
      <c r="F10" s="1" t="s">
        <v>46</v>
      </c>
      <c r="G10" s="6">
        <f>SUM([1]SP_S!G3)</f>
        <v>2.4</v>
      </c>
      <c r="H10" s="4">
        <f>SUM([1]SP_S!H3)</f>
        <v>0</v>
      </c>
      <c r="I10" s="7">
        <f t="shared" si="0"/>
        <v>28.799999999999997</v>
      </c>
      <c r="J10" s="5">
        <f t="shared" si="0"/>
        <v>0</v>
      </c>
      <c r="K10" s="13"/>
      <c r="L10" s="13"/>
      <c r="M10" s="4">
        <f t="shared" si="1"/>
        <v>0</v>
      </c>
      <c r="N10" s="4">
        <f t="shared" si="2"/>
        <v>0</v>
      </c>
    </row>
    <row r="11" spans="1:14" ht="30" x14ac:dyDescent="0.25">
      <c r="A11" s="2" t="s">
        <v>30</v>
      </c>
      <c r="B11" s="3" t="s">
        <v>31</v>
      </c>
      <c r="C11" s="3" t="s">
        <v>32</v>
      </c>
      <c r="D11" s="3" t="s">
        <v>33</v>
      </c>
      <c r="E11" s="2">
        <f>COUNTA([1]SP_W!E3:E5)</f>
        <v>3</v>
      </c>
      <c r="F11" s="1" t="s">
        <v>46</v>
      </c>
      <c r="G11" s="6">
        <f>SUM([1]SP_W!G3:G5)</f>
        <v>2.2370000000000001</v>
      </c>
      <c r="H11" s="4">
        <f>SUM([1]SP_W!H3:H5)</f>
        <v>0</v>
      </c>
      <c r="I11" s="5">
        <f t="shared" si="0"/>
        <v>26.844000000000001</v>
      </c>
      <c r="J11" s="5">
        <f t="shared" si="0"/>
        <v>0</v>
      </c>
      <c r="K11" s="13"/>
      <c r="L11" s="13"/>
      <c r="M11" s="4">
        <f t="shared" si="1"/>
        <v>0</v>
      </c>
      <c r="N11" s="4">
        <f t="shared" si="2"/>
        <v>0</v>
      </c>
    </row>
    <row r="12" spans="1:14" x14ac:dyDescent="0.25">
      <c r="A12" s="8"/>
      <c r="B12" s="8"/>
      <c r="C12" s="8"/>
      <c r="D12" s="8"/>
      <c r="E12" s="9">
        <f>SUM(E3:E11)</f>
        <v>87</v>
      </c>
      <c r="F12" s="10" t="s">
        <v>34</v>
      </c>
      <c r="G12" s="11">
        <f>SUM(G3:G11)</f>
        <v>48.38441666666666</v>
      </c>
      <c r="H12" s="11">
        <f>SUM(H3:H11)</f>
        <v>9.4163333333333359</v>
      </c>
      <c r="I12" s="11">
        <f>SUM(I3:I11)</f>
        <v>580.61300000000006</v>
      </c>
      <c r="J12" s="11">
        <f>SUM(J3:J11)</f>
        <v>112.99600000000004</v>
      </c>
      <c r="K12" s="14" t="s">
        <v>41</v>
      </c>
      <c r="L12" s="14" t="s">
        <v>41</v>
      </c>
      <c r="M12" s="11">
        <f>SUM(M3:M11)</f>
        <v>0</v>
      </c>
      <c r="N12" s="11">
        <f>SUM(N3:N11)</f>
        <v>0</v>
      </c>
    </row>
    <row r="14" spans="1:14" ht="60.75" customHeight="1" x14ac:dyDescent="0.25">
      <c r="B14" s="15" t="s">
        <v>42</v>
      </c>
      <c r="C14" s="16"/>
      <c r="D14" s="16"/>
      <c r="E14" s="16"/>
      <c r="F14" s="15" t="s">
        <v>42</v>
      </c>
    </row>
    <row r="15" spans="1:14" x14ac:dyDescent="0.25">
      <c r="B15" s="17" t="s">
        <v>43</v>
      </c>
      <c r="F15" s="17" t="s">
        <v>44</v>
      </c>
    </row>
  </sheetData>
  <mergeCells count="3">
    <mergeCell ref="G1:H1"/>
    <mergeCell ref="I1:J1"/>
    <mergeCell ref="M1:N1"/>
  </mergeCells>
  <pageMargins left="0.70866141732283472" right="0.70866141732283472" top="1.1417322834645669" bottom="0.74803149606299213" header="0.31496062992125984" footer="0.31496062992125984"/>
  <pageSetup paperSize="9" scale="83" orientation="landscape" r:id="rId1"/>
  <headerFooter>
    <oddHeader>&amp;L&amp;"Times New Roman,Pogrubiona"&amp;14Arkusz wyliczenia ceny zamówienia energii elektrycznej Gminy Sośno oraz jednostek i instytucji podległych gminie&amp;RZałącznik nr 5 do SWZ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Ostrowski UG</dc:creator>
  <cp:lastModifiedBy>Iwona Sikorska</cp:lastModifiedBy>
  <dcterms:created xsi:type="dcterms:W3CDTF">2021-11-24T11:59:35Z</dcterms:created>
  <dcterms:modified xsi:type="dcterms:W3CDTF">2021-12-06T10:56:24Z</dcterms:modified>
</cp:coreProperties>
</file>