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48606\Desktop\EKO BYDGOSZCZ\info\Skoraczewo 2\raport ooś wersja elektroniczna\część przyrodnicza + GIS\wyniki\"/>
    </mc:Choice>
  </mc:AlternateContent>
  <xr:revisionPtr revIDLastSave="0" documentId="13_ncr:1_{D0118490-B33A-4436-A937-D828F583F0B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unkt" sheetId="1" r:id="rId1"/>
    <sheet name="Transekt" sheetId="28" r:id="rId2"/>
    <sheet name="Podsumowanie" sheetId="18" r:id="rId3"/>
    <sheet name="Słownik" sheetId="31" r:id="rId4"/>
    <sheet name="Arkusz7" sheetId="19" state="hidden" r:id="rId5"/>
    <sheet name="Teriofauna" sheetId="32" r:id="rId6"/>
    <sheet name="Chiropterofauna" sheetId="33" r:id="rId7"/>
  </sheets>
  <definedNames>
    <definedName name="_xlnm._FilterDatabase" localSheetId="2" hidden="1">Podsumowanie!$A$1:$B$88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8" l="1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R3" i="1" l="1"/>
  <c r="G3" i="18" s="1"/>
  <c r="F3" i="18" s="1"/>
  <c r="R4" i="1"/>
  <c r="G4" i="18" s="1"/>
  <c r="F4" i="18" s="1"/>
  <c r="R5" i="1"/>
  <c r="R6" i="1"/>
  <c r="R7" i="1"/>
  <c r="R8" i="1"/>
  <c r="G8" i="18" s="1"/>
  <c r="F8" i="18" s="1"/>
  <c r="R9" i="1"/>
  <c r="G9" i="18" s="1"/>
  <c r="F9" i="18" s="1"/>
  <c r="R10" i="1"/>
  <c r="G10" i="18" s="1"/>
  <c r="F10" i="18" s="1"/>
  <c r="R11" i="1"/>
  <c r="G11" i="18" s="1"/>
  <c r="F11" i="18" s="1"/>
  <c r="R12" i="1"/>
  <c r="R13" i="1"/>
  <c r="R14" i="1"/>
  <c r="R15" i="1"/>
  <c r="G15" i="18" s="1"/>
  <c r="F15" i="18" s="1"/>
  <c r="R16" i="1"/>
  <c r="G16" i="18" s="1"/>
  <c r="F16" i="18" s="1"/>
  <c r="R17" i="1"/>
  <c r="G17" i="18" s="1"/>
  <c r="F17" i="18" s="1"/>
  <c r="R18" i="1"/>
  <c r="G18" i="18" s="1"/>
  <c r="F18" i="18" s="1"/>
  <c r="R19" i="1"/>
  <c r="G19" i="18" s="1"/>
  <c r="F19" i="18" s="1"/>
  <c r="R20" i="1"/>
  <c r="R21" i="1"/>
  <c r="G21" i="18" s="1"/>
  <c r="F21" i="18" s="1"/>
  <c r="R22" i="1"/>
  <c r="G22" i="18" s="1"/>
  <c r="F22" i="18" s="1"/>
  <c r="R23" i="1"/>
  <c r="R24" i="1"/>
  <c r="R25" i="1"/>
  <c r="G25" i="18" s="1"/>
  <c r="R26" i="1"/>
  <c r="G26" i="18" s="1"/>
  <c r="R27" i="1"/>
  <c r="R28" i="1"/>
  <c r="G28" i="18" s="1"/>
  <c r="F28" i="18" s="1"/>
  <c r="R29" i="1"/>
  <c r="R30" i="1"/>
  <c r="G30" i="18" s="1"/>
  <c r="F30" i="18" s="1"/>
  <c r="R31" i="1"/>
  <c r="R32" i="1"/>
  <c r="G32" i="18" s="1"/>
  <c r="F32" i="18" s="1"/>
  <c r="R33" i="1"/>
  <c r="G33" i="18" s="1"/>
  <c r="F33" i="18" s="1"/>
  <c r="R34" i="1"/>
  <c r="G34" i="18" s="1"/>
  <c r="F34" i="18" s="1"/>
  <c r="R35" i="1"/>
  <c r="R36" i="1"/>
  <c r="R37" i="1"/>
  <c r="R38" i="1"/>
  <c r="G38" i="18" s="1"/>
  <c r="F38" i="18" s="1"/>
  <c r="R39" i="1"/>
  <c r="G39" i="18" s="1"/>
  <c r="F39" i="18" s="1"/>
  <c r="R40" i="1"/>
  <c r="R41" i="1"/>
  <c r="G41" i="18" s="1"/>
  <c r="R42" i="1"/>
  <c r="G42" i="18" s="1"/>
  <c r="F42" i="18" s="1"/>
  <c r="R43" i="1"/>
  <c r="R44" i="1"/>
  <c r="G44" i="18" s="1"/>
  <c r="F44" i="18" s="1"/>
  <c r="R45" i="1"/>
  <c r="R46" i="1"/>
  <c r="R47" i="1"/>
  <c r="G48" i="18" s="1"/>
  <c r="F48" i="18" s="1"/>
  <c r="R48" i="1"/>
  <c r="R49" i="1"/>
  <c r="G50" i="18" s="1"/>
  <c r="R50" i="1"/>
  <c r="G51" i="18" s="1"/>
  <c r="R51" i="1"/>
  <c r="G53" i="18" s="1"/>
  <c r="F53" i="18" s="1"/>
  <c r="R52" i="1"/>
  <c r="R53" i="1"/>
  <c r="G55" i="18" s="1"/>
  <c r="F55" i="18" s="1"/>
  <c r="R54" i="1"/>
  <c r="G56" i="18" s="1"/>
  <c r="F56" i="18" s="1"/>
  <c r="R55" i="1"/>
  <c r="R56" i="1"/>
  <c r="G58" i="18" s="1"/>
  <c r="F58" i="18" s="1"/>
  <c r="R57" i="1"/>
  <c r="G59" i="18" s="1"/>
  <c r="R58" i="1"/>
  <c r="G60" i="18" s="1"/>
  <c r="F60" i="18" s="1"/>
  <c r="R59" i="1"/>
  <c r="G61" i="18" s="1"/>
  <c r="F61" i="18" s="1"/>
  <c r="R60" i="1"/>
  <c r="G62" i="18" s="1"/>
  <c r="F62" i="18" s="1"/>
  <c r="R61" i="1"/>
  <c r="R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C63" i="1"/>
  <c r="F5" i="28"/>
  <c r="F6" i="28"/>
  <c r="F8" i="28"/>
  <c r="F9" i="28"/>
  <c r="F10" i="28"/>
  <c r="F11" i="28"/>
  <c r="F12" i="28"/>
  <c r="F14" i="28"/>
  <c r="F15" i="28"/>
  <c r="F17" i="28"/>
  <c r="F18" i="28"/>
  <c r="F19" i="28"/>
  <c r="F20" i="28"/>
  <c r="F21" i="28"/>
  <c r="F22" i="28"/>
  <c r="F23" i="28"/>
  <c r="F24" i="28"/>
  <c r="F27" i="28"/>
  <c r="F28" i="28"/>
  <c r="F30" i="28"/>
  <c r="F31" i="28"/>
  <c r="F32" i="28"/>
  <c r="F34" i="28"/>
  <c r="F33" i="28"/>
  <c r="G63" i="18" s="1"/>
  <c r="E63" i="18" s="1"/>
  <c r="F35" i="28"/>
  <c r="F16" i="28"/>
  <c r="F13" i="28"/>
  <c r="F7" i="28"/>
  <c r="F26" i="28"/>
  <c r="F25" i="28"/>
  <c r="G47" i="18" s="1"/>
  <c r="E47" i="18" s="1"/>
  <c r="F29" i="28"/>
  <c r="G52" i="18" s="1"/>
  <c r="E52" i="18" s="1"/>
  <c r="F3" i="28"/>
  <c r="F2" i="28"/>
  <c r="D36" i="28"/>
  <c r="E36" i="28"/>
  <c r="F4" i="28"/>
  <c r="R2" i="1"/>
  <c r="G2" i="18" s="1"/>
  <c r="D42" i="18"/>
  <c r="D43" i="18"/>
  <c r="D9" i="18"/>
  <c r="D23" i="18"/>
  <c r="C42" i="18"/>
  <c r="C43" i="18"/>
  <c r="C9" i="18"/>
  <c r="C23" i="18"/>
  <c r="C36" i="28"/>
  <c r="E59" i="18" l="1"/>
  <c r="F59" i="18"/>
  <c r="F25" i="18"/>
  <c r="E25" i="18"/>
  <c r="G49" i="18"/>
  <c r="G40" i="18"/>
  <c r="G24" i="18"/>
  <c r="E41" i="18"/>
  <c r="F41" i="18"/>
  <c r="G57" i="18"/>
  <c r="G31" i="18"/>
  <c r="G23" i="18"/>
  <c r="G7" i="18"/>
  <c r="F26" i="18"/>
  <c r="E26" i="18"/>
  <c r="E50" i="18"/>
  <c r="F50" i="18"/>
  <c r="G65" i="18"/>
  <c r="G46" i="18"/>
  <c r="G14" i="18"/>
  <c r="G6" i="18"/>
  <c r="F2" i="18"/>
  <c r="E2" i="18"/>
  <c r="F51" i="18"/>
  <c r="E51" i="18"/>
  <c r="G64" i="18"/>
  <c r="G45" i="18"/>
  <c r="G37" i="18"/>
  <c r="G29" i="18"/>
  <c r="G13" i="18"/>
  <c r="G5" i="18"/>
  <c r="G54" i="18"/>
  <c r="G36" i="18"/>
  <c r="G20" i="18"/>
  <c r="G12" i="18"/>
  <c r="G43" i="18"/>
  <c r="G35" i="18"/>
  <c r="G27" i="18"/>
  <c r="R63" i="1"/>
  <c r="F36" i="28"/>
  <c r="D3" i="18"/>
  <c r="D4" i="18"/>
  <c r="D5" i="18"/>
  <c r="D6" i="18"/>
  <c r="D7" i="18"/>
  <c r="D8" i="18"/>
  <c r="D10" i="18"/>
  <c r="D11" i="18"/>
  <c r="D12" i="18"/>
  <c r="D13" i="18"/>
  <c r="D14" i="18"/>
  <c r="D15" i="18"/>
  <c r="D16" i="18"/>
  <c r="D18" i="18"/>
  <c r="D19" i="18"/>
  <c r="D20" i="18"/>
  <c r="D22" i="18"/>
  <c r="D24" i="18"/>
  <c r="D25" i="18"/>
  <c r="D26" i="18"/>
  <c r="D28" i="18"/>
  <c r="D29" i="18"/>
  <c r="D32" i="18"/>
  <c r="D33" i="18"/>
  <c r="D34" i="18"/>
  <c r="D35" i="18"/>
  <c r="D36" i="18"/>
  <c r="D37" i="18"/>
  <c r="D38" i="18"/>
  <c r="D39" i="18"/>
  <c r="D40" i="18"/>
  <c r="D41" i="18"/>
  <c r="D17" i="18"/>
  <c r="D21" i="18"/>
  <c r="D27" i="18"/>
  <c r="D30" i="18"/>
  <c r="D31" i="18"/>
  <c r="C3" i="18"/>
  <c r="C4" i="18"/>
  <c r="C5" i="18"/>
  <c r="C6" i="18"/>
  <c r="C7" i="18"/>
  <c r="C8" i="18"/>
  <c r="C10" i="18"/>
  <c r="C11" i="18"/>
  <c r="C12" i="18"/>
  <c r="C13" i="18"/>
  <c r="C14" i="18"/>
  <c r="C15" i="18"/>
  <c r="C16" i="18"/>
  <c r="C18" i="18"/>
  <c r="C19" i="18"/>
  <c r="C20" i="18"/>
  <c r="C22" i="18"/>
  <c r="C24" i="18"/>
  <c r="C25" i="18"/>
  <c r="C26" i="18"/>
  <c r="C28" i="18"/>
  <c r="C29" i="18"/>
  <c r="C32" i="18"/>
  <c r="C33" i="18"/>
  <c r="C34" i="18"/>
  <c r="C35" i="18"/>
  <c r="C36" i="18"/>
  <c r="C37" i="18"/>
  <c r="C38" i="18"/>
  <c r="C39" i="18"/>
  <c r="C40" i="18"/>
  <c r="C41" i="18"/>
  <c r="C17" i="18"/>
  <c r="C21" i="18"/>
  <c r="C27" i="18"/>
  <c r="C30" i="18"/>
  <c r="C31" i="18"/>
  <c r="F24" i="18" l="1"/>
  <c r="E24" i="18"/>
  <c r="F43" i="18"/>
  <c r="E43" i="18"/>
  <c r="E29" i="18"/>
  <c r="F29" i="18"/>
  <c r="F40" i="18"/>
  <c r="E40" i="18"/>
  <c r="E12" i="18"/>
  <c r="F12" i="18"/>
  <c r="F37" i="18"/>
  <c r="E37" i="18"/>
  <c r="F6" i="18"/>
  <c r="E6" i="18"/>
  <c r="E7" i="18"/>
  <c r="F7" i="18"/>
  <c r="E49" i="18"/>
  <c r="F49" i="18"/>
  <c r="F5" i="18"/>
  <c r="E5" i="18"/>
  <c r="F20" i="18"/>
  <c r="E20" i="18"/>
  <c r="E45" i="18"/>
  <c r="F45" i="18"/>
  <c r="E14" i="18"/>
  <c r="F14" i="18"/>
  <c r="F23" i="18"/>
  <c r="E23" i="18"/>
  <c r="F35" i="18"/>
  <c r="E35" i="18"/>
  <c r="F36" i="18"/>
  <c r="E36" i="18"/>
  <c r="F64" i="18"/>
  <c r="E64" i="18"/>
  <c r="E46" i="18"/>
  <c r="F46" i="18"/>
  <c r="E31" i="18"/>
  <c r="F31" i="18"/>
  <c r="E54" i="18"/>
  <c r="F54" i="18"/>
  <c r="F65" i="18"/>
  <c r="E65" i="18"/>
  <c r="E57" i="18"/>
  <c r="F57" i="18"/>
  <c r="F27" i="18"/>
  <c r="E27" i="18"/>
  <c r="G66" i="18"/>
  <c r="E13" i="18"/>
  <c r="F13" i="18"/>
  <c r="D2" i="18"/>
  <c r="C2" i="18"/>
  <c r="F66" i="18" l="1"/>
  <c r="E66" i="18"/>
  <c r="J36" i="19" l="1"/>
  <c r="K3" i="19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2" i="19"/>
</calcChain>
</file>

<file path=xl/sharedStrings.xml><?xml version="1.0" encoding="utf-8"?>
<sst xmlns="http://schemas.openxmlformats.org/spreadsheetml/2006/main" count="628" uniqueCount="292">
  <si>
    <t>Lp.</t>
  </si>
  <si>
    <t>Gatunek</t>
  </si>
  <si>
    <t>03.10.2020</t>
  </si>
  <si>
    <t>Skowronek</t>
  </si>
  <si>
    <t>Krzyżówka</t>
  </si>
  <si>
    <t>Szczygieł</t>
  </si>
  <si>
    <t>Szpak</t>
  </si>
  <si>
    <t>Pliszka żółta</t>
  </si>
  <si>
    <t>Bogatka</t>
  </si>
  <si>
    <t>Grzywacz</t>
  </si>
  <si>
    <t>Gęgawa</t>
  </si>
  <si>
    <t>Makolągwa</t>
  </si>
  <si>
    <t>Mewa siwa</t>
  </si>
  <si>
    <t>Myszołów</t>
  </si>
  <si>
    <t>Mewa srebrzysta</t>
  </si>
  <si>
    <t>Gołąb domowy</t>
  </si>
  <si>
    <t>Modraszka</t>
  </si>
  <si>
    <t>Dzięcioł duży</t>
  </si>
  <si>
    <t>Mazurek</t>
  </si>
  <si>
    <t>Gągoł</t>
  </si>
  <si>
    <t>Perkozek</t>
  </si>
  <si>
    <t>Pliszka siwa</t>
  </si>
  <si>
    <t>Łyska</t>
  </si>
  <si>
    <t>Czernica</t>
  </si>
  <si>
    <t>Głowienka</t>
  </si>
  <si>
    <t>Krwawodziób</t>
  </si>
  <si>
    <t>Sójka</t>
  </si>
  <si>
    <t>Kos</t>
  </si>
  <si>
    <t>Dzierlatka</t>
  </si>
  <si>
    <t>Krakwa</t>
  </si>
  <si>
    <t>Czapla siwa</t>
  </si>
  <si>
    <t>Zimorodek</t>
  </si>
  <si>
    <t>Kormoran</t>
  </si>
  <si>
    <t>Sierpówka</t>
  </si>
  <si>
    <t>Kruk</t>
  </si>
  <si>
    <t>Zięba</t>
  </si>
  <si>
    <t>Perkoz dwuczuby</t>
  </si>
  <si>
    <t>Sieweczka rzeczna</t>
  </si>
  <si>
    <t>Nurogęś</t>
  </si>
  <si>
    <t>Śmieszka</t>
  </si>
  <si>
    <t>Łabędź niemy</t>
  </si>
  <si>
    <t>Żuraw</t>
  </si>
  <si>
    <t>Dzwoniec</t>
  </si>
  <si>
    <t>Kawka</t>
  </si>
  <si>
    <t>Potrzeszcz</t>
  </si>
  <si>
    <t>Trznadel</t>
  </si>
  <si>
    <t>Dymówka</t>
  </si>
  <si>
    <t>Sroka</t>
  </si>
  <si>
    <t>Wróbel</t>
  </si>
  <si>
    <t>Gęś nieoznaczona</t>
  </si>
  <si>
    <t>Mewa nieoznaczona</t>
  </si>
  <si>
    <t>Gawron</t>
  </si>
  <si>
    <t>Pustułka</t>
  </si>
  <si>
    <t>Jer</t>
  </si>
  <si>
    <t>Jastrząb</t>
  </si>
  <si>
    <t>Wrona siwa</t>
  </si>
  <si>
    <t>Gęś białoczelna</t>
  </si>
  <si>
    <t>Oknówka</t>
  </si>
  <si>
    <t>Kwiczoł</t>
  </si>
  <si>
    <t>Gil</t>
  </si>
  <si>
    <t>Rokitniczka</t>
  </si>
  <si>
    <t>Krogulec</t>
  </si>
  <si>
    <t>Kuropatwa</t>
  </si>
  <si>
    <t>Raniuszek</t>
  </si>
  <si>
    <t>Rudzik</t>
  </si>
  <si>
    <t>Bielik</t>
  </si>
  <si>
    <t>Gąsiorek</t>
  </si>
  <si>
    <t>Czajka</t>
  </si>
  <si>
    <t>Bażant</t>
  </si>
  <si>
    <t>Śpiewak</t>
  </si>
  <si>
    <t>Razem</t>
  </si>
  <si>
    <t>Strzyżyk</t>
  </si>
  <si>
    <t>Kapturka</t>
  </si>
  <si>
    <t>Pokląskwa</t>
  </si>
  <si>
    <t>Kukułka</t>
  </si>
  <si>
    <t>Błotniak stawowy</t>
  </si>
  <si>
    <t>Piegża</t>
  </si>
  <si>
    <t>Cierniówka</t>
  </si>
  <si>
    <t>Dzięcioł zielony</t>
  </si>
  <si>
    <t>Bocian biały</t>
  </si>
  <si>
    <t>Świergotek drzewny</t>
  </si>
  <si>
    <t>Przepiórka</t>
  </si>
  <si>
    <t>Czubatka</t>
  </si>
  <si>
    <t>Lelek</t>
  </si>
  <si>
    <t>Lerka</t>
  </si>
  <si>
    <t>Gęś zbożowa/tundrowa</t>
  </si>
  <si>
    <t>Łabędź krzykliwy</t>
  </si>
  <si>
    <t>Siewka złota</t>
  </si>
  <si>
    <t>Puszczyk</t>
  </si>
  <si>
    <t>Dudek</t>
  </si>
  <si>
    <t>Wilga</t>
  </si>
  <si>
    <t>Sikora uboga</t>
  </si>
  <si>
    <t>Zaganiacz</t>
  </si>
  <si>
    <t>Łozówka</t>
  </si>
  <si>
    <t>Piecuszek</t>
  </si>
  <si>
    <t>Pierwiosnek</t>
  </si>
  <si>
    <t>Kowalik</t>
  </si>
  <si>
    <t>Słowik rdzawy</t>
  </si>
  <si>
    <t>Kopciuszek</t>
  </si>
  <si>
    <t>Pleszka</t>
  </si>
  <si>
    <t>Kulczyk</t>
  </si>
  <si>
    <t>Czyż</t>
  </si>
  <si>
    <t>Nazwa polska</t>
  </si>
  <si>
    <t>Nazwa łacińska</t>
  </si>
  <si>
    <t>Phasianus colchicus</t>
  </si>
  <si>
    <t>Halieaeetus albicilla</t>
  </si>
  <si>
    <t>Circus aeruginosus</t>
  </si>
  <si>
    <t>Ciconia ciconia</t>
  </si>
  <si>
    <t>Parus major</t>
  </si>
  <si>
    <t>Vanellus vanellus</t>
  </si>
  <si>
    <t>Ardean cinerea</t>
  </si>
  <si>
    <t>Upupa epops</t>
  </si>
  <si>
    <t>Delichon urbicum</t>
  </si>
  <si>
    <t>Sylvia communis</t>
  </si>
  <si>
    <t>Lophophanes cristatus</t>
  </si>
  <si>
    <t>Spinus spinus</t>
  </si>
  <si>
    <t>Galerida cristata</t>
  </si>
  <si>
    <t>Dendrocopos major</t>
  </si>
  <si>
    <t>Chloris chloris</t>
  </si>
  <si>
    <t>Corvus frugilegus</t>
  </si>
  <si>
    <t>Lanius collurio</t>
  </si>
  <si>
    <t>Anser anser</t>
  </si>
  <si>
    <t>Anser albifrons</t>
  </si>
  <si>
    <t>Anser sp.</t>
  </si>
  <si>
    <t>Anser fabalis</t>
  </si>
  <si>
    <t>Pyrrhula pyrrhula</t>
  </si>
  <si>
    <t>Columba palumbus</t>
  </si>
  <si>
    <t>Accipiter gentilis</t>
  </si>
  <si>
    <t>Fringilla montifringilla</t>
  </si>
  <si>
    <t>Sylvia atricapilla</t>
  </si>
  <si>
    <t>Corvus monedula</t>
  </si>
  <si>
    <t>Phoenicurus ochruros</t>
  </si>
  <si>
    <t>Phalacrocorax carbo</t>
  </si>
  <si>
    <t>Turdus merula</t>
  </si>
  <si>
    <t>Sitta europaea</t>
  </si>
  <si>
    <t>Accipiter nisus</t>
  </si>
  <si>
    <t>Corvus corax</t>
  </si>
  <si>
    <t>Anas playtrhynchos</t>
  </si>
  <si>
    <t>Cuculus canorus</t>
  </si>
  <si>
    <t>Serinus serinus</t>
  </si>
  <si>
    <t>Perdix perdix</t>
  </si>
  <si>
    <t>Turdus pilaris</t>
  </si>
  <si>
    <t>Caprimulgus europaeus</t>
  </si>
  <si>
    <t>Lullula arborea</t>
  </si>
  <si>
    <t>Cygnus cygnus</t>
  </si>
  <si>
    <t>Cygnus olor</t>
  </si>
  <si>
    <t>Acrocephalus palustris</t>
  </si>
  <si>
    <t>Fulica atra</t>
  </si>
  <si>
    <t>Linaria cannabina</t>
  </si>
  <si>
    <t>Parus montanus</t>
  </si>
  <si>
    <t>Larus sp.</t>
  </si>
  <si>
    <t>Cyanistes caeruleus</t>
  </si>
  <si>
    <t>Buteo buteo</t>
  </si>
  <si>
    <t>Hirundo rustica</t>
  </si>
  <si>
    <t>Phylloscopus trochilus</t>
  </si>
  <si>
    <t>Phylloscopus collybita</t>
  </si>
  <si>
    <t>Phoenicurus phoenicurus</t>
  </si>
  <si>
    <t>Motacilla alba</t>
  </si>
  <si>
    <t>Motacilla flava</t>
  </si>
  <si>
    <t>Saxicola rubetra</t>
  </si>
  <si>
    <t>Emberiza calandra</t>
  </si>
  <si>
    <t>Coturnix coturnix</t>
  </si>
  <si>
    <t>Falco tinnunculus</t>
  </si>
  <si>
    <t>Strix aluco</t>
  </si>
  <si>
    <t>Aegithalos caudatus</t>
  </si>
  <si>
    <t>Acrocephalus schoenobaenus</t>
  </si>
  <si>
    <t>Erithacus rubecula</t>
  </si>
  <si>
    <t>Streptopelia decaocto</t>
  </si>
  <si>
    <t>Pluvialis apricaria</t>
  </si>
  <si>
    <t>Poecile palustris</t>
  </si>
  <si>
    <t>Alauda arvensis</t>
  </si>
  <si>
    <t>Luscinia megarhynchos</t>
  </si>
  <si>
    <t>Garrulus glandarius</t>
  </si>
  <si>
    <t>Pica pica</t>
  </si>
  <si>
    <t>Troglodytes troglodytes</t>
  </si>
  <si>
    <t>Carduelis carduelis</t>
  </si>
  <si>
    <t>Sturnus vulgaris</t>
  </si>
  <si>
    <t>Chroicocephalus ridibundus</t>
  </si>
  <si>
    <t>Turdus philomelos</t>
  </si>
  <si>
    <t>Anthus trivialis</t>
  </si>
  <si>
    <t>Emberiza citrinella</t>
  </si>
  <si>
    <t>Oriolus oriolus</t>
  </si>
  <si>
    <t>Corvus corone</t>
  </si>
  <si>
    <t>Passer domesticus</t>
  </si>
  <si>
    <t>Hippolais icterina</t>
  </si>
  <si>
    <t>Fringilla coelebs</t>
  </si>
  <si>
    <t>Grus grus</t>
  </si>
  <si>
    <t>Status ochrony</t>
  </si>
  <si>
    <t>Łowny</t>
  </si>
  <si>
    <t>Ścisła</t>
  </si>
  <si>
    <t>Częściowa</t>
  </si>
  <si>
    <t>Kategoria gniazdowania</t>
  </si>
  <si>
    <t>Liczba par lęgowych</t>
  </si>
  <si>
    <t>Kania ruda</t>
  </si>
  <si>
    <t>Trzmielojad</t>
  </si>
  <si>
    <t>Sosnówka</t>
  </si>
  <si>
    <t>Świstunka leśna</t>
  </si>
  <si>
    <t>Milvus milvus</t>
  </si>
  <si>
    <t>Columba livia f. Domestica</t>
  </si>
  <si>
    <t>Periparus ater</t>
  </si>
  <si>
    <t>Rhadina sibilatrix</t>
  </si>
  <si>
    <t>Pernis apivorus</t>
  </si>
  <si>
    <t>Picus viridis</t>
  </si>
  <si>
    <t>Curruca curruca</t>
  </si>
  <si>
    <t>mewa srebrzysta</t>
  </si>
  <si>
    <t>perkoz dwuczuby</t>
  </si>
  <si>
    <t>wróblowy nieoznaczony</t>
  </si>
  <si>
    <t>bąk</t>
  </si>
  <si>
    <t>czarnogłówka</t>
  </si>
  <si>
    <t>jemiołuszka</t>
  </si>
  <si>
    <t>kowalik</t>
  </si>
  <si>
    <t>mewa siwa</t>
  </si>
  <si>
    <t>muchołówka szara</t>
  </si>
  <si>
    <t>myszołów włochaty</t>
  </si>
  <si>
    <t>pełzacz ogrodowy</t>
  </si>
  <si>
    <t>potrzos</t>
  </si>
  <si>
    <t>sieweczka obrożna</t>
  </si>
  <si>
    <t>srokosz</t>
  </si>
  <si>
    <t>świerszczak</t>
  </si>
  <si>
    <t>trzciniak</t>
  </si>
  <si>
    <t>wodnik</t>
  </si>
  <si>
    <t>wrona</t>
  </si>
  <si>
    <t>Larus argentatus</t>
  </si>
  <si>
    <t>Podiceps cristatus</t>
  </si>
  <si>
    <t>Passeriformes</t>
  </si>
  <si>
    <t>Botaurus stellaris</t>
  </si>
  <si>
    <t>-</t>
  </si>
  <si>
    <t>Poecile montanus</t>
  </si>
  <si>
    <t>Bombycilla garrulus</t>
  </si>
  <si>
    <t>Larus canus</t>
  </si>
  <si>
    <t>Muscicapa striata</t>
  </si>
  <si>
    <t>Buteo lagopus</t>
  </si>
  <si>
    <t>Certhia brachydactyla</t>
  </si>
  <si>
    <t>Schoeniclus schoeniclus</t>
  </si>
  <si>
    <t>Charadrius hiaticula</t>
  </si>
  <si>
    <t>Lanius excubitor</t>
  </si>
  <si>
    <t>Locustella naevia</t>
  </si>
  <si>
    <t>Acrocephalus arundinaceus</t>
  </si>
  <si>
    <t>Rallus aquaticus</t>
  </si>
  <si>
    <t>Transekt</t>
  </si>
  <si>
    <t>Punkt</t>
  </si>
  <si>
    <t>czapla biała</t>
  </si>
  <si>
    <t>Ardea alba</t>
  </si>
  <si>
    <t>dzięcioł czarny</t>
  </si>
  <si>
    <t>Dryocopus martius</t>
  </si>
  <si>
    <t>jerzyk</t>
  </si>
  <si>
    <t>Apus apus</t>
  </si>
  <si>
    <t>piskliwiec</t>
  </si>
  <si>
    <t>Actitis hypoleucos</t>
  </si>
  <si>
    <t>siniak</t>
  </si>
  <si>
    <t>Columba oenas</t>
  </si>
  <si>
    <t>białorzytka</t>
  </si>
  <si>
    <t>Oenanthe oenanthe</t>
  </si>
  <si>
    <t>ortolan</t>
  </si>
  <si>
    <t>Emberiza hortulana</t>
  </si>
  <si>
    <t>mysikrólik</t>
  </si>
  <si>
    <t>Regulus regulus</t>
  </si>
  <si>
    <t>pełzacz leśny</t>
  </si>
  <si>
    <t>Certhia familiaris</t>
  </si>
  <si>
    <t>muchołówka żałobna</t>
  </si>
  <si>
    <t>Ficedula hypoleuca</t>
  </si>
  <si>
    <t>Grubodziób</t>
  </si>
  <si>
    <t>Coccothraustes coccothraustes</t>
  </si>
  <si>
    <t>Prawdopodobne</t>
  </si>
  <si>
    <t>Możliwe</t>
  </si>
  <si>
    <t>Jerzyk</t>
  </si>
  <si>
    <t>Gęś zbożowa</t>
  </si>
  <si>
    <t>Łączna liczebność</t>
  </si>
  <si>
    <t>Potrzos</t>
  </si>
  <si>
    <t>Myszołów włochaty</t>
  </si>
  <si>
    <t>Srokosz</t>
  </si>
  <si>
    <t>Wrona</t>
  </si>
  <si>
    <t>Białorzytka</t>
  </si>
  <si>
    <t>sarna</t>
  </si>
  <si>
    <t>dzik</t>
  </si>
  <si>
    <t>Opis</t>
  </si>
  <si>
    <t>tropy, osobniki</t>
  </si>
  <si>
    <t>tropy</t>
  </si>
  <si>
    <t>Data</t>
  </si>
  <si>
    <t>Godziny prowadzenia\</t>
  </si>
  <si>
    <t>20:20 - 21:46</t>
  </si>
  <si>
    <t>20:40 - 22:11</t>
  </si>
  <si>
    <t>21:44 - 23:07</t>
  </si>
  <si>
    <t>21:17 - 22:45</t>
  </si>
  <si>
    <t>19:04 - 21:19</t>
  </si>
  <si>
    <t>Czas [min.]</t>
  </si>
  <si>
    <t>Gatunek - ilość przelotów</t>
  </si>
  <si>
    <t>mroczek późny</t>
  </si>
  <si>
    <t>karlik sp.</t>
  </si>
  <si>
    <t>Gatunek - indeks aktywności</t>
  </si>
  <si>
    <t>kret</t>
  </si>
  <si>
    <t>kretowiska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</si>
</sst>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1" fontId="0" fillId="0" borderId="1" xfId="0" applyNumberFormat="1" applyBorder="1"/>
    <xf numFmtId="0" fontId="2" fillId="0" borderId="2" xfId="0" applyFont="1" applyBorder="1"/>
    <xf numFmtId="14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1" fillId="0" borderId="5" xfId="0" applyFont="1" applyBorder="1"/>
    <xf numFmtId="0" fontId="2" fillId="0" borderId="6" xfId="0" applyFont="1" applyBorder="1"/>
    <xf numFmtId="0" fontId="2" fillId="0" borderId="3" xfId="0" applyFont="1" applyBorder="1"/>
  </cellXfs>
  <cellStyles count="1">
    <cellStyle name="Normalny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zoomScale="70" zoomScaleNormal="70" workbookViewId="0">
      <selection activeCell="U8" sqref="U8"/>
    </sheetView>
  </sheetViews>
  <sheetFormatPr defaultRowHeight="15" x14ac:dyDescent="0.25"/>
  <cols>
    <col min="1" max="1" width="3.42578125" bestFit="1" customWidth="1"/>
    <col min="2" max="2" width="20.5703125" bestFit="1" customWidth="1"/>
    <col min="3" max="17" width="10.85546875" bestFit="1" customWidth="1"/>
    <col min="21" max="21" width="7.42578125" bestFit="1" customWidth="1"/>
  </cols>
  <sheetData>
    <row r="1" spans="1:18" x14ac:dyDescent="0.25">
      <c r="A1" s="5" t="s">
        <v>0</v>
      </c>
      <c r="B1" s="5" t="s">
        <v>1</v>
      </c>
      <c r="C1" s="7">
        <v>44687</v>
      </c>
      <c r="D1" s="7">
        <v>44737</v>
      </c>
      <c r="E1" s="7">
        <v>44749</v>
      </c>
      <c r="F1" s="7">
        <v>44781</v>
      </c>
      <c r="G1" s="7">
        <v>44812</v>
      </c>
      <c r="H1" s="7">
        <v>44828</v>
      </c>
      <c r="I1" s="7">
        <v>44835</v>
      </c>
      <c r="J1" s="7">
        <v>44859</v>
      </c>
      <c r="K1" s="7">
        <v>44867</v>
      </c>
      <c r="L1" s="7">
        <v>44877</v>
      </c>
      <c r="M1" s="7">
        <v>44899</v>
      </c>
      <c r="N1" s="7">
        <v>44944</v>
      </c>
      <c r="O1" s="7">
        <v>44962</v>
      </c>
      <c r="P1" s="7">
        <v>45009</v>
      </c>
      <c r="Q1" s="7">
        <v>45030</v>
      </c>
      <c r="R1" s="4" t="s">
        <v>70</v>
      </c>
    </row>
    <row r="2" spans="1:18" x14ac:dyDescent="0.25">
      <c r="A2" s="5">
        <v>1</v>
      </c>
      <c r="B2" s="4" t="s">
        <v>68</v>
      </c>
      <c r="C2" s="8"/>
      <c r="D2" s="8"/>
      <c r="E2" s="8">
        <v>1</v>
      </c>
      <c r="F2" s="8"/>
      <c r="G2" s="8"/>
      <c r="H2" s="8"/>
      <c r="I2" s="8"/>
      <c r="J2" s="8"/>
      <c r="K2" s="8">
        <v>1</v>
      </c>
      <c r="L2" s="4"/>
      <c r="M2" s="8"/>
      <c r="N2" s="8">
        <v>1</v>
      </c>
      <c r="O2" s="8"/>
      <c r="P2" s="8">
        <v>2</v>
      </c>
      <c r="Q2" s="4"/>
      <c r="R2" s="8">
        <f>SUM(C2:Q2)</f>
        <v>5</v>
      </c>
    </row>
    <row r="3" spans="1:18" x14ac:dyDescent="0.25">
      <c r="A3" s="5">
        <v>2</v>
      </c>
      <c r="B3" s="4" t="s">
        <v>272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8">
        <f t="shared" ref="R3:R63" si="0">SUM(C3:Q3)</f>
        <v>1</v>
      </c>
    </row>
    <row r="4" spans="1:18" x14ac:dyDescent="0.25">
      <c r="A4" s="5">
        <v>3</v>
      </c>
      <c r="B4" s="4" t="s">
        <v>65</v>
      </c>
      <c r="C4" s="8"/>
      <c r="D4" s="8"/>
      <c r="E4" s="8"/>
      <c r="F4" s="8">
        <v>1</v>
      </c>
      <c r="G4" s="8"/>
      <c r="H4" s="8"/>
      <c r="I4" s="8"/>
      <c r="J4" s="8"/>
      <c r="K4" s="8"/>
      <c r="L4" s="4"/>
      <c r="M4" s="8">
        <v>1</v>
      </c>
      <c r="N4" s="8"/>
      <c r="O4" s="8"/>
      <c r="P4" s="8"/>
      <c r="Q4" s="4"/>
      <c r="R4" s="8">
        <f t="shared" si="0"/>
        <v>2</v>
      </c>
    </row>
    <row r="5" spans="1:18" x14ac:dyDescent="0.25">
      <c r="A5" s="5">
        <v>4</v>
      </c>
      <c r="B5" s="4" t="s">
        <v>75</v>
      </c>
      <c r="C5" s="4">
        <v>1</v>
      </c>
      <c r="D5" s="4">
        <v>2</v>
      </c>
      <c r="E5" s="4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8">
        <f t="shared" si="0"/>
        <v>4</v>
      </c>
    </row>
    <row r="6" spans="1:18" x14ac:dyDescent="0.25">
      <c r="A6" s="5">
        <v>5</v>
      </c>
      <c r="B6" s="4" t="s">
        <v>79</v>
      </c>
      <c r="C6" s="8">
        <v>2</v>
      </c>
      <c r="D6" s="8"/>
      <c r="E6" s="8">
        <v>3</v>
      </c>
      <c r="F6" s="8">
        <v>4</v>
      </c>
      <c r="G6" s="8">
        <v>1</v>
      </c>
      <c r="H6" s="8"/>
      <c r="I6" s="8"/>
      <c r="J6" s="8"/>
      <c r="K6" s="8"/>
      <c r="L6" s="4"/>
      <c r="M6" s="8"/>
      <c r="N6" s="8"/>
      <c r="O6" s="8"/>
      <c r="P6" s="8"/>
      <c r="Q6" s="4"/>
      <c r="R6" s="8">
        <f t="shared" si="0"/>
        <v>10</v>
      </c>
    </row>
    <row r="7" spans="1:18" x14ac:dyDescent="0.25">
      <c r="A7" s="5">
        <v>6</v>
      </c>
      <c r="B7" s="4" t="s">
        <v>8</v>
      </c>
      <c r="C7" s="8">
        <v>1</v>
      </c>
      <c r="D7" s="8"/>
      <c r="E7" s="8">
        <v>2</v>
      </c>
      <c r="F7" s="8">
        <v>1</v>
      </c>
      <c r="G7" s="8"/>
      <c r="H7" s="8">
        <v>3</v>
      </c>
      <c r="I7" s="8">
        <v>2</v>
      </c>
      <c r="J7" s="8"/>
      <c r="K7" s="8"/>
      <c r="L7" s="4">
        <v>1</v>
      </c>
      <c r="M7" s="8"/>
      <c r="N7" s="8">
        <v>2</v>
      </c>
      <c r="O7" s="8"/>
      <c r="P7" s="8">
        <v>2</v>
      </c>
      <c r="Q7" s="4">
        <v>1</v>
      </c>
      <c r="R7" s="8">
        <f t="shared" si="0"/>
        <v>15</v>
      </c>
    </row>
    <row r="8" spans="1:18" ht="15" customHeight="1" x14ac:dyDescent="0.25">
      <c r="A8" s="5">
        <v>7</v>
      </c>
      <c r="B8" s="4" t="s">
        <v>77</v>
      </c>
      <c r="C8" s="8"/>
      <c r="D8" s="8">
        <v>1</v>
      </c>
      <c r="E8" s="8"/>
      <c r="F8" s="8"/>
      <c r="G8" s="8"/>
      <c r="H8" s="8"/>
      <c r="I8" s="8"/>
      <c r="J8" s="8"/>
      <c r="K8" s="8"/>
      <c r="L8" s="4"/>
      <c r="M8" s="8"/>
      <c r="N8" s="8"/>
      <c r="O8" s="8"/>
      <c r="P8" s="8"/>
      <c r="Q8" s="4">
        <v>1</v>
      </c>
      <c r="R8" s="8">
        <f t="shared" si="0"/>
        <v>2</v>
      </c>
    </row>
    <row r="9" spans="1:18" x14ac:dyDescent="0.25">
      <c r="A9" s="5">
        <v>8</v>
      </c>
      <c r="B9" s="4" t="s">
        <v>67</v>
      </c>
      <c r="C9" s="8"/>
      <c r="D9" s="8"/>
      <c r="E9" s="8"/>
      <c r="F9" s="8"/>
      <c r="G9" s="8"/>
      <c r="H9" s="8">
        <v>7</v>
      </c>
      <c r="I9" s="8"/>
      <c r="J9" s="8">
        <v>35</v>
      </c>
      <c r="K9" s="8"/>
      <c r="L9" s="4"/>
      <c r="M9" s="8"/>
      <c r="N9" s="8"/>
      <c r="O9" s="8"/>
      <c r="P9" s="8">
        <v>16</v>
      </c>
      <c r="Q9" s="4"/>
      <c r="R9" s="8">
        <f t="shared" si="0"/>
        <v>58</v>
      </c>
    </row>
    <row r="10" spans="1:18" x14ac:dyDescent="0.25">
      <c r="A10" s="5">
        <v>9</v>
      </c>
      <c r="B10" s="4" t="s">
        <v>30</v>
      </c>
      <c r="C10" s="4"/>
      <c r="D10" s="4"/>
      <c r="E10" s="4"/>
      <c r="F10" s="4"/>
      <c r="G10" s="4"/>
      <c r="H10" s="4"/>
      <c r="I10" s="4"/>
      <c r="J10" s="4"/>
      <c r="K10" s="8">
        <v>1</v>
      </c>
      <c r="L10" s="4"/>
      <c r="M10" s="8"/>
      <c r="N10" s="8"/>
      <c r="O10" s="8">
        <v>2</v>
      </c>
      <c r="P10" s="8"/>
      <c r="Q10" s="4"/>
      <c r="R10" s="8">
        <f t="shared" si="0"/>
        <v>3</v>
      </c>
    </row>
    <row r="11" spans="1:18" x14ac:dyDescent="0.25">
      <c r="A11" s="5">
        <v>10</v>
      </c>
      <c r="B11" s="4" t="s">
        <v>101</v>
      </c>
      <c r="C11" s="4"/>
      <c r="D11" s="4"/>
      <c r="E11" s="4"/>
      <c r="F11" s="4"/>
      <c r="G11" s="4"/>
      <c r="H11" s="4"/>
      <c r="I11" s="4">
        <v>6</v>
      </c>
      <c r="J11" s="4"/>
      <c r="K11" s="4"/>
      <c r="L11" s="4"/>
      <c r="M11" s="4"/>
      <c r="N11" s="4"/>
      <c r="O11" s="4">
        <v>24</v>
      </c>
      <c r="P11" s="4">
        <v>8</v>
      </c>
      <c r="Q11" s="4"/>
      <c r="R11" s="8">
        <f t="shared" si="0"/>
        <v>38</v>
      </c>
    </row>
    <row r="12" spans="1:18" x14ac:dyDescent="0.25">
      <c r="A12" s="5">
        <v>11</v>
      </c>
      <c r="B12" s="4" t="s">
        <v>46</v>
      </c>
      <c r="C12" s="8">
        <v>7</v>
      </c>
      <c r="D12" s="4">
        <v>5</v>
      </c>
      <c r="E12" s="4">
        <v>9</v>
      </c>
      <c r="F12" s="4">
        <v>2</v>
      </c>
      <c r="G12" s="4"/>
      <c r="H12" s="4"/>
      <c r="I12" s="4"/>
      <c r="J12" s="4"/>
      <c r="K12" s="8"/>
      <c r="L12" s="4"/>
      <c r="M12" s="8"/>
      <c r="N12" s="8"/>
      <c r="O12" s="8"/>
      <c r="P12" s="8"/>
      <c r="Q12" s="4">
        <v>2</v>
      </c>
      <c r="R12" s="8">
        <f t="shared" si="0"/>
        <v>25</v>
      </c>
    </row>
    <row r="13" spans="1:18" x14ac:dyDescent="0.25">
      <c r="A13" s="5">
        <v>12</v>
      </c>
      <c r="B13" s="4" t="s">
        <v>17</v>
      </c>
      <c r="C13" s="8"/>
      <c r="D13" s="8"/>
      <c r="E13" s="8"/>
      <c r="F13" s="8"/>
      <c r="G13" s="8">
        <v>1</v>
      </c>
      <c r="H13" s="8"/>
      <c r="I13" s="8">
        <v>2</v>
      </c>
      <c r="J13" s="8"/>
      <c r="K13" s="8"/>
      <c r="L13" s="4">
        <v>1</v>
      </c>
      <c r="M13" s="8"/>
      <c r="N13" s="8"/>
      <c r="O13" s="8"/>
      <c r="P13" s="8"/>
      <c r="Q13" s="4"/>
      <c r="R13" s="8">
        <f t="shared" si="0"/>
        <v>4</v>
      </c>
    </row>
    <row r="14" spans="1:18" x14ac:dyDescent="0.25">
      <c r="A14" s="5">
        <v>13</v>
      </c>
      <c r="B14" s="4" t="s">
        <v>42</v>
      </c>
      <c r="C14" s="8"/>
      <c r="D14" s="8"/>
      <c r="E14" s="8"/>
      <c r="F14" s="8"/>
      <c r="G14" s="8"/>
      <c r="H14" s="8">
        <v>8</v>
      </c>
      <c r="I14" s="8"/>
      <c r="J14" s="8"/>
      <c r="K14" s="8"/>
      <c r="L14" s="4"/>
      <c r="M14" s="8"/>
      <c r="N14" s="8">
        <v>16</v>
      </c>
      <c r="O14" s="8"/>
      <c r="P14" s="8">
        <v>5</v>
      </c>
      <c r="Q14" s="4"/>
      <c r="R14" s="8">
        <f t="shared" si="0"/>
        <v>29</v>
      </c>
    </row>
    <row r="15" spans="1:18" x14ac:dyDescent="0.25">
      <c r="A15" s="5">
        <v>14</v>
      </c>
      <c r="B15" s="4" t="s">
        <v>51</v>
      </c>
      <c r="C15" s="4"/>
      <c r="D15" s="4"/>
      <c r="E15" s="4"/>
      <c r="F15" s="4"/>
      <c r="G15" s="4">
        <v>11</v>
      </c>
      <c r="H15" s="4">
        <v>14</v>
      </c>
      <c r="I15" s="4"/>
      <c r="J15" s="4"/>
      <c r="K15" s="8">
        <v>9</v>
      </c>
      <c r="L15" s="4"/>
      <c r="M15" s="8"/>
      <c r="N15" s="8"/>
      <c r="O15" s="8">
        <v>13</v>
      </c>
      <c r="P15" s="8"/>
      <c r="Q15" s="4"/>
      <c r="R15" s="8">
        <f t="shared" si="0"/>
        <v>47</v>
      </c>
    </row>
    <row r="16" spans="1:18" x14ac:dyDescent="0.25">
      <c r="A16" s="5">
        <v>15</v>
      </c>
      <c r="B16" s="4" t="s">
        <v>66</v>
      </c>
      <c r="C16" s="4">
        <v>1</v>
      </c>
      <c r="D16" s="4"/>
      <c r="E16" s="4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8">
        <f t="shared" si="0"/>
        <v>2</v>
      </c>
    </row>
    <row r="17" spans="1:18" x14ac:dyDescent="0.25">
      <c r="A17" s="5">
        <v>16</v>
      </c>
      <c r="B17" s="4" t="s">
        <v>10</v>
      </c>
      <c r="C17" s="4"/>
      <c r="D17" s="4"/>
      <c r="E17" s="4"/>
      <c r="F17" s="4"/>
      <c r="G17" s="4"/>
      <c r="H17" s="4">
        <v>2</v>
      </c>
      <c r="I17" s="4"/>
      <c r="J17" s="4">
        <v>21</v>
      </c>
      <c r="K17" s="8"/>
      <c r="L17" s="4">
        <v>6</v>
      </c>
      <c r="M17" s="8"/>
      <c r="N17" s="8"/>
      <c r="O17" s="8"/>
      <c r="P17" s="8"/>
      <c r="Q17" s="4"/>
      <c r="R17" s="8">
        <f t="shared" si="0"/>
        <v>29</v>
      </c>
    </row>
    <row r="18" spans="1:18" x14ac:dyDescent="0.25">
      <c r="A18" s="5">
        <v>17</v>
      </c>
      <c r="B18" s="4" t="s">
        <v>56</v>
      </c>
      <c r="C18" s="4"/>
      <c r="D18" s="4"/>
      <c r="E18" s="4"/>
      <c r="F18" s="4"/>
      <c r="G18" s="4"/>
      <c r="H18" s="4"/>
      <c r="I18" s="4"/>
      <c r="J18" s="4"/>
      <c r="K18" s="8"/>
      <c r="L18" s="4">
        <v>70</v>
      </c>
      <c r="M18" s="8">
        <v>61</v>
      </c>
      <c r="N18" s="8"/>
      <c r="O18" s="8">
        <v>85</v>
      </c>
      <c r="P18" s="8"/>
      <c r="Q18" s="4"/>
      <c r="R18" s="8">
        <f t="shared" si="0"/>
        <v>216</v>
      </c>
    </row>
    <row r="19" spans="1:18" x14ac:dyDescent="0.25">
      <c r="A19" s="5">
        <v>18</v>
      </c>
      <c r="B19" s="4" t="s">
        <v>85</v>
      </c>
      <c r="C19" s="8"/>
      <c r="D19" s="8"/>
      <c r="E19" s="8"/>
      <c r="F19" s="8"/>
      <c r="G19" s="8"/>
      <c r="H19" s="8"/>
      <c r="I19" s="8"/>
      <c r="J19" s="8"/>
      <c r="K19" s="8">
        <v>45</v>
      </c>
      <c r="L19" s="4"/>
      <c r="M19" s="8">
        <v>83</v>
      </c>
      <c r="N19" s="8">
        <v>120</v>
      </c>
      <c r="O19" s="8"/>
      <c r="P19" s="8"/>
      <c r="Q19" s="4"/>
      <c r="R19" s="8">
        <f t="shared" si="0"/>
        <v>248</v>
      </c>
    </row>
    <row r="20" spans="1:18" x14ac:dyDescent="0.25">
      <c r="A20" s="5">
        <v>19</v>
      </c>
      <c r="B20" s="4" t="s">
        <v>9</v>
      </c>
      <c r="C20" s="8">
        <v>5</v>
      </c>
      <c r="D20" s="8">
        <v>8</v>
      </c>
      <c r="E20" s="8">
        <v>2</v>
      </c>
      <c r="F20" s="8">
        <v>21</v>
      </c>
      <c r="G20" s="8">
        <v>5</v>
      </c>
      <c r="H20" s="8">
        <v>12</v>
      </c>
      <c r="I20" s="8">
        <v>3</v>
      </c>
      <c r="J20" s="8">
        <v>2</v>
      </c>
      <c r="K20" s="8"/>
      <c r="L20" s="4"/>
      <c r="M20" s="8"/>
      <c r="N20" s="8"/>
      <c r="O20" s="8"/>
      <c r="P20" s="8">
        <v>3</v>
      </c>
      <c r="Q20" s="4">
        <v>5</v>
      </c>
      <c r="R20" s="8">
        <f t="shared" si="0"/>
        <v>66</v>
      </c>
    </row>
    <row r="21" spans="1:18" x14ac:dyDescent="0.25">
      <c r="A21" s="5">
        <v>20</v>
      </c>
      <c r="B21" s="4" t="s">
        <v>265</v>
      </c>
      <c r="C21" s="4">
        <v>4</v>
      </c>
      <c r="D21" s="4"/>
      <c r="E21" s="4"/>
      <c r="F21" s="4"/>
      <c r="G21" s="4"/>
      <c r="H21" s="4"/>
      <c r="I21" s="4"/>
      <c r="J21" s="4"/>
      <c r="K21" s="8"/>
      <c r="L21" s="4"/>
      <c r="M21" s="8"/>
      <c r="N21" s="8"/>
      <c r="O21" s="8"/>
      <c r="P21" s="8"/>
      <c r="Q21" s="4"/>
      <c r="R21" s="8">
        <f t="shared" si="0"/>
        <v>4</v>
      </c>
    </row>
    <row r="22" spans="1:18" x14ac:dyDescent="0.25">
      <c r="A22" s="5">
        <v>21</v>
      </c>
      <c r="B22" s="4" t="s">
        <v>193</v>
      </c>
      <c r="C22" s="4"/>
      <c r="D22" s="4"/>
      <c r="E22" s="4"/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8">
        <f t="shared" si="0"/>
        <v>1</v>
      </c>
    </row>
    <row r="23" spans="1:18" x14ac:dyDescent="0.25">
      <c r="A23" s="5">
        <v>22</v>
      </c>
      <c r="B23" s="4" t="s">
        <v>72</v>
      </c>
      <c r="C23" s="8">
        <v>1</v>
      </c>
      <c r="D23" s="8"/>
      <c r="E23" s="8">
        <v>2</v>
      </c>
      <c r="F23" s="8"/>
      <c r="G23" s="8"/>
      <c r="H23" s="8"/>
      <c r="I23" s="8"/>
      <c r="J23" s="8"/>
      <c r="K23" s="8"/>
      <c r="L23" s="4"/>
      <c r="M23" s="8"/>
      <c r="N23" s="8"/>
      <c r="O23" s="8"/>
      <c r="P23" s="8"/>
      <c r="Q23" s="4">
        <v>1</v>
      </c>
      <c r="R23" s="8">
        <f t="shared" si="0"/>
        <v>4</v>
      </c>
    </row>
    <row r="24" spans="1:18" x14ac:dyDescent="0.25">
      <c r="A24" s="5">
        <v>23</v>
      </c>
      <c r="B24" s="4" t="s">
        <v>43</v>
      </c>
      <c r="C24" s="4"/>
      <c r="D24" s="4">
        <v>2</v>
      </c>
      <c r="E24" s="4"/>
      <c r="F24" s="4">
        <v>4</v>
      </c>
      <c r="G24" s="4"/>
      <c r="H24" s="4">
        <v>6</v>
      </c>
      <c r="I24" s="4"/>
      <c r="J24" s="4">
        <v>3</v>
      </c>
      <c r="K24" s="8"/>
      <c r="L24" s="4"/>
      <c r="M24" s="8">
        <v>3</v>
      </c>
      <c r="N24" s="8"/>
      <c r="O24" s="8"/>
      <c r="P24" s="8">
        <v>2</v>
      </c>
      <c r="Q24" s="4"/>
      <c r="R24" s="8">
        <f t="shared" si="0"/>
        <v>20</v>
      </c>
    </row>
    <row r="25" spans="1:18" x14ac:dyDescent="0.25">
      <c r="A25" s="5">
        <v>24</v>
      </c>
      <c r="B25" s="4" t="s">
        <v>98</v>
      </c>
      <c r="C25" s="8">
        <v>1</v>
      </c>
      <c r="D25" s="8"/>
      <c r="E25" s="8">
        <v>1</v>
      </c>
      <c r="F25" s="8"/>
      <c r="G25" s="8"/>
      <c r="H25" s="8"/>
      <c r="I25" s="8">
        <v>1</v>
      </c>
      <c r="J25" s="8"/>
      <c r="K25" s="8"/>
      <c r="L25" s="4"/>
      <c r="M25" s="8"/>
      <c r="N25" s="8"/>
      <c r="O25" s="8"/>
      <c r="P25" s="8"/>
      <c r="Q25" s="4">
        <v>1</v>
      </c>
      <c r="R25" s="8">
        <f t="shared" si="0"/>
        <v>4</v>
      </c>
    </row>
    <row r="26" spans="1:18" x14ac:dyDescent="0.25">
      <c r="A26" s="5">
        <v>25</v>
      </c>
      <c r="B26" s="4" t="s">
        <v>27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>
        <v>2</v>
      </c>
      <c r="Q26" s="4"/>
      <c r="R26" s="8">
        <f t="shared" si="0"/>
        <v>4</v>
      </c>
    </row>
    <row r="27" spans="1:18" x14ac:dyDescent="0.25">
      <c r="A27" s="5">
        <v>26</v>
      </c>
      <c r="B27" s="4" t="s">
        <v>34</v>
      </c>
      <c r="C27" s="4">
        <v>2</v>
      </c>
      <c r="D27" s="4"/>
      <c r="E27" s="4">
        <v>1</v>
      </c>
      <c r="F27" s="4">
        <v>1</v>
      </c>
      <c r="G27" s="4">
        <v>3</v>
      </c>
      <c r="H27" s="4"/>
      <c r="I27" s="4">
        <v>3</v>
      </c>
      <c r="J27" s="4">
        <v>1</v>
      </c>
      <c r="K27" s="8"/>
      <c r="L27" s="4">
        <v>1</v>
      </c>
      <c r="M27" s="8"/>
      <c r="N27" s="8">
        <v>3</v>
      </c>
      <c r="O27" s="8"/>
      <c r="P27" s="8"/>
      <c r="Q27" s="4"/>
      <c r="R27" s="8">
        <f t="shared" si="0"/>
        <v>15</v>
      </c>
    </row>
    <row r="28" spans="1:18" x14ac:dyDescent="0.25">
      <c r="A28" s="5">
        <v>27</v>
      </c>
      <c r="B28" s="4" t="s">
        <v>4</v>
      </c>
      <c r="C28" s="4"/>
      <c r="D28" s="4"/>
      <c r="E28" s="4">
        <v>2</v>
      </c>
      <c r="F28" s="4"/>
      <c r="G28" s="4"/>
      <c r="H28" s="4">
        <v>5</v>
      </c>
      <c r="I28" s="4"/>
      <c r="J28" s="4"/>
      <c r="K28" s="4"/>
      <c r="L28" s="4"/>
      <c r="M28" s="4"/>
      <c r="N28" s="4"/>
      <c r="O28" s="4">
        <v>6</v>
      </c>
      <c r="P28" s="4"/>
      <c r="Q28" s="4"/>
      <c r="R28" s="8">
        <f t="shared" si="0"/>
        <v>13</v>
      </c>
    </row>
    <row r="29" spans="1:18" x14ac:dyDescent="0.25">
      <c r="A29" s="5">
        <v>28</v>
      </c>
      <c r="B29" s="4" t="s">
        <v>74</v>
      </c>
      <c r="C29" s="4"/>
      <c r="D29" s="4">
        <v>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8">
        <f t="shared" si="0"/>
        <v>1</v>
      </c>
    </row>
    <row r="30" spans="1:18" x14ac:dyDescent="0.25">
      <c r="A30" s="5">
        <v>29</v>
      </c>
      <c r="B30" s="4" t="s">
        <v>58</v>
      </c>
      <c r="C30" s="8"/>
      <c r="D30" s="8"/>
      <c r="E30" s="8"/>
      <c r="F30" s="8"/>
      <c r="G30" s="8"/>
      <c r="H30" s="8">
        <v>6</v>
      </c>
      <c r="I30" s="8"/>
      <c r="J30" s="8">
        <v>8</v>
      </c>
      <c r="K30" s="8"/>
      <c r="L30" s="4"/>
      <c r="M30" s="8"/>
      <c r="N30" s="8"/>
      <c r="O30" s="8"/>
      <c r="P30" s="8">
        <v>3</v>
      </c>
      <c r="Q30" s="4"/>
      <c r="R30" s="8">
        <f t="shared" si="0"/>
        <v>17</v>
      </c>
    </row>
    <row r="31" spans="1:18" x14ac:dyDescent="0.25">
      <c r="A31" s="5">
        <v>30</v>
      </c>
      <c r="B31" s="4" t="s">
        <v>84</v>
      </c>
      <c r="C31" s="4"/>
      <c r="D31" s="4">
        <v>1</v>
      </c>
      <c r="E31" s="4">
        <v>1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8">
        <f t="shared" si="0"/>
        <v>2</v>
      </c>
    </row>
    <row r="32" spans="1:18" x14ac:dyDescent="0.25">
      <c r="A32" s="5">
        <v>31</v>
      </c>
      <c r="B32" s="4" t="s">
        <v>40</v>
      </c>
      <c r="C32" s="8"/>
      <c r="D32" s="8"/>
      <c r="E32" s="8"/>
      <c r="F32" s="8"/>
      <c r="G32" s="8">
        <v>4</v>
      </c>
      <c r="H32" s="8"/>
      <c r="I32" s="8">
        <v>2</v>
      </c>
      <c r="J32" s="8"/>
      <c r="K32" s="8">
        <v>4</v>
      </c>
      <c r="L32" s="4"/>
      <c r="M32" s="8"/>
      <c r="N32" s="8"/>
      <c r="O32" s="8">
        <v>2</v>
      </c>
      <c r="P32" s="8"/>
      <c r="Q32" s="4"/>
      <c r="R32" s="8">
        <f t="shared" si="0"/>
        <v>12</v>
      </c>
    </row>
    <row r="33" spans="1:18" x14ac:dyDescent="0.25">
      <c r="A33" s="5">
        <v>32</v>
      </c>
      <c r="B33" s="4" t="s">
        <v>93</v>
      </c>
      <c r="C33" s="4">
        <v>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8">
        <f t="shared" si="0"/>
        <v>1</v>
      </c>
    </row>
    <row r="34" spans="1:18" x14ac:dyDescent="0.25">
      <c r="A34" s="5">
        <v>33</v>
      </c>
      <c r="B34" s="4" t="s">
        <v>11</v>
      </c>
      <c r="C34" s="4">
        <v>2</v>
      </c>
      <c r="D34" s="4"/>
      <c r="E34" s="4"/>
      <c r="F34" s="4">
        <v>2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>
        <v>2</v>
      </c>
      <c r="R34" s="8">
        <f t="shared" si="0"/>
        <v>6</v>
      </c>
    </row>
    <row r="35" spans="1:18" x14ac:dyDescent="0.25">
      <c r="A35" s="5">
        <v>34</v>
      </c>
      <c r="B35" s="4" t="s">
        <v>18</v>
      </c>
      <c r="C35" s="8"/>
      <c r="D35" s="8">
        <v>3</v>
      </c>
      <c r="E35" s="8"/>
      <c r="F35" s="8">
        <v>2</v>
      </c>
      <c r="G35" s="8"/>
      <c r="H35" s="8">
        <v>14</v>
      </c>
      <c r="I35" s="8"/>
      <c r="J35" s="8"/>
      <c r="K35" s="8">
        <v>5</v>
      </c>
      <c r="L35" s="4"/>
      <c r="M35" s="8">
        <v>16</v>
      </c>
      <c r="N35" s="8"/>
      <c r="O35" s="8"/>
      <c r="P35" s="8"/>
      <c r="Q35" s="4"/>
      <c r="R35" s="8">
        <f t="shared" si="0"/>
        <v>40</v>
      </c>
    </row>
    <row r="36" spans="1:18" x14ac:dyDescent="0.25">
      <c r="A36" s="5">
        <v>35</v>
      </c>
      <c r="B36" s="4" t="s">
        <v>16</v>
      </c>
      <c r="C36" s="8"/>
      <c r="D36" s="8">
        <v>1</v>
      </c>
      <c r="E36" s="8">
        <v>1</v>
      </c>
      <c r="F36" s="8"/>
      <c r="G36" s="8"/>
      <c r="H36" s="8"/>
      <c r="I36" s="8"/>
      <c r="J36" s="8"/>
      <c r="K36" s="8"/>
      <c r="L36" s="4"/>
      <c r="M36" s="8"/>
      <c r="N36" s="8"/>
      <c r="O36" s="8"/>
      <c r="P36" s="8">
        <v>1</v>
      </c>
      <c r="Q36" s="4"/>
      <c r="R36" s="8">
        <f t="shared" si="0"/>
        <v>3</v>
      </c>
    </row>
    <row r="37" spans="1:18" x14ac:dyDescent="0.25">
      <c r="A37" s="5">
        <v>36</v>
      </c>
      <c r="B37" s="6" t="s">
        <v>13</v>
      </c>
      <c r="C37" s="4"/>
      <c r="D37" s="4">
        <v>1</v>
      </c>
      <c r="E37" s="4">
        <v>2</v>
      </c>
      <c r="F37" s="4"/>
      <c r="G37" s="4"/>
      <c r="H37" s="4">
        <v>1</v>
      </c>
      <c r="I37" s="4">
        <v>1</v>
      </c>
      <c r="J37" s="4"/>
      <c r="K37" s="8"/>
      <c r="L37" s="4">
        <v>1</v>
      </c>
      <c r="M37" s="8"/>
      <c r="N37" s="8"/>
      <c r="O37" s="8">
        <v>2</v>
      </c>
      <c r="P37" s="8"/>
      <c r="Q37" s="4">
        <v>1</v>
      </c>
      <c r="R37" s="8">
        <f t="shared" si="0"/>
        <v>9</v>
      </c>
    </row>
    <row r="38" spans="1:18" x14ac:dyDescent="0.25">
      <c r="A38" s="5">
        <v>37</v>
      </c>
      <c r="B38" s="4" t="s">
        <v>269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v>1</v>
      </c>
      <c r="O38" s="4"/>
      <c r="P38" s="4"/>
      <c r="Q38" s="4"/>
      <c r="R38" s="8">
        <f t="shared" si="0"/>
        <v>1</v>
      </c>
    </row>
    <row r="39" spans="1:18" x14ac:dyDescent="0.25">
      <c r="A39" s="5">
        <v>38</v>
      </c>
      <c r="B39" s="4" t="s">
        <v>57</v>
      </c>
      <c r="C39" s="8">
        <v>2</v>
      </c>
      <c r="D39" s="8"/>
      <c r="E39" s="8">
        <v>4</v>
      </c>
      <c r="F39" s="8">
        <v>3</v>
      </c>
      <c r="G39" s="8"/>
      <c r="H39" s="8"/>
      <c r="I39" s="8"/>
      <c r="J39" s="8"/>
      <c r="K39" s="8"/>
      <c r="L39" s="4"/>
      <c r="M39" s="4"/>
      <c r="N39" s="4"/>
      <c r="O39" s="4"/>
      <c r="P39" s="4"/>
      <c r="Q39" s="4">
        <v>2</v>
      </c>
      <c r="R39" s="8">
        <f t="shared" si="0"/>
        <v>11</v>
      </c>
    </row>
    <row r="40" spans="1:18" x14ac:dyDescent="0.25">
      <c r="A40" s="5">
        <v>39</v>
      </c>
      <c r="B40" s="4" t="s">
        <v>94</v>
      </c>
      <c r="C40" s="4"/>
      <c r="D40" s="4">
        <v>1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8">
        <f t="shared" si="0"/>
        <v>1</v>
      </c>
    </row>
    <row r="41" spans="1:18" x14ac:dyDescent="0.25">
      <c r="A41" s="5">
        <v>40</v>
      </c>
      <c r="B41" s="4" t="s">
        <v>95</v>
      </c>
      <c r="C41" s="4">
        <v>1</v>
      </c>
      <c r="D41" s="4">
        <v>2</v>
      </c>
      <c r="E41" s="4">
        <v>1</v>
      </c>
      <c r="F41" s="4"/>
      <c r="G41" s="4"/>
      <c r="H41" s="4"/>
      <c r="I41" s="4"/>
      <c r="J41" s="4"/>
      <c r="K41" s="8"/>
      <c r="L41" s="4"/>
      <c r="M41" s="4"/>
      <c r="N41" s="4"/>
      <c r="O41" s="4"/>
      <c r="P41" s="4"/>
      <c r="Q41" s="4">
        <v>1</v>
      </c>
      <c r="R41" s="8">
        <f t="shared" si="0"/>
        <v>5</v>
      </c>
    </row>
    <row r="42" spans="1:18" x14ac:dyDescent="0.25">
      <c r="A42" s="5">
        <v>41</v>
      </c>
      <c r="B42" s="4" t="s">
        <v>21</v>
      </c>
      <c r="C42" s="4"/>
      <c r="D42" s="4">
        <v>2</v>
      </c>
      <c r="E42" s="4">
        <v>4</v>
      </c>
      <c r="F42" s="4"/>
      <c r="G42" s="4">
        <v>2</v>
      </c>
      <c r="H42" s="4"/>
      <c r="I42" s="4"/>
      <c r="J42" s="4"/>
      <c r="K42" s="8"/>
      <c r="L42" s="4"/>
      <c r="M42" s="4"/>
      <c r="N42" s="4"/>
      <c r="O42" s="4"/>
      <c r="P42" s="4">
        <v>1</v>
      </c>
      <c r="Q42" s="4">
        <v>3</v>
      </c>
      <c r="R42" s="8">
        <f t="shared" si="0"/>
        <v>12</v>
      </c>
    </row>
    <row r="43" spans="1:18" x14ac:dyDescent="0.25">
      <c r="A43" s="5">
        <v>42</v>
      </c>
      <c r="B43" s="4" t="s">
        <v>7</v>
      </c>
      <c r="C43" s="4">
        <v>3</v>
      </c>
      <c r="D43" s="4">
        <v>2</v>
      </c>
      <c r="E43" s="4"/>
      <c r="F43" s="4">
        <v>5</v>
      </c>
      <c r="G43" s="4"/>
      <c r="H43" s="4"/>
      <c r="I43" s="4"/>
      <c r="J43" s="4"/>
      <c r="K43" s="8"/>
      <c r="L43" s="4"/>
      <c r="M43" s="4"/>
      <c r="N43" s="4"/>
      <c r="O43" s="4"/>
      <c r="P43" s="4"/>
      <c r="Q43" s="4"/>
      <c r="R43" s="8">
        <f t="shared" si="0"/>
        <v>10</v>
      </c>
    </row>
    <row r="44" spans="1:18" x14ac:dyDescent="0.25">
      <c r="A44" s="5">
        <v>43</v>
      </c>
      <c r="B44" s="4" t="s">
        <v>73</v>
      </c>
      <c r="C44" s="4">
        <v>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8">
        <f t="shared" si="0"/>
        <v>1</v>
      </c>
    </row>
    <row r="45" spans="1:18" x14ac:dyDescent="0.25">
      <c r="A45" s="5">
        <v>44</v>
      </c>
      <c r="B45" s="4" t="s">
        <v>44</v>
      </c>
      <c r="C45" s="4"/>
      <c r="D45" s="4">
        <v>3</v>
      </c>
      <c r="E45" s="4">
        <v>2</v>
      </c>
      <c r="F45" s="4">
        <v>2</v>
      </c>
      <c r="G45" s="4">
        <v>4</v>
      </c>
      <c r="H45" s="4"/>
      <c r="I45" s="4">
        <v>3</v>
      </c>
      <c r="J45" s="4">
        <v>1</v>
      </c>
      <c r="K45" s="8"/>
      <c r="L45" s="4"/>
      <c r="M45" s="4">
        <v>2</v>
      </c>
      <c r="N45" s="4"/>
      <c r="O45" s="4">
        <v>3</v>
      </c>
      <c r="P45" s="4"/>
      <c r="Q45" s="4">
        <v>4</v>
      </c>
      <c r="R45" s="8">
        <f t="shared" si="0"/>
        <v>24</v>
      </c>
    </row>
    <row r="46" spans="1:18" x14ac:dyDescent="0.25">
      <c r="A46" s="5">
        <v>45</v>
      </c>
      <c r="B46" s="4" t="s">
        <v>268</v>
      </c>
      <c r="C46" s="4">
        <v>2</v>
      </c>
      <c r="D46" s="4">
        <v>1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>
        <v>1</v>
      </c>
      <c r="R46" s="8">
        <f t="shared" si="0"/>
        <v>4</v>
      </c>
    </row>
    <row r="47" spans="1:18" x14ac:dyDescent="0.25">
      <c r="A47" s="5">
        <v>46</v>
      </c>
      <c r="B47" s="4" t="s">
        <v>52</v>
      </c>
      <c r="C47" s="4"/>
      <c r="D47" s="4"/>
      <c r="E47" s="4">
        <v>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8">
        <f t="shared" si="0"/>
        <v>1</v>
      </c>
    </row>
    <row r="48" spans="1:18" x14ac:dyDescent="0.25">
      <c r="A48" s="5">
        <v>47</v>
      </c>
      <c r="B48" s="4" t="s">
        <v>60</v>
      </c>
      <c r="C48" s="8">
        <v>1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>
        <f t="shared" si="0"/>
        <v>1</v>
      </c>
    </row>
    <row r="49" spans="1:18" x14ac:dyDescent="0.25">
      <c r="A49" s="5">
        <v>48</v>
      </c>
      <c r="B49" s="4" t="s">
        <v>33</v>
      </c>
      <c r="C49" s="4"/>
      <c r="D49" s="4">
        <v>4</v>
      </c>
      <c r="E49" s="4">
        <v>2</v>
      </c>
      <c r="F49" s="4"/>
      <c r="G49" s="4"/>
      <c r="H49" s="4">
        <v>2</v>
      </c>
      <c r="I49" s="4">
        <v>7</v>
      </c>
      <c r="J49" s="4"/>
      <c r="K49" s="8">
        <v>3</v>
      </c>
      <c r="L49" s="4"/>
      <c r="M49" s="4"/>
      <c r="N49" s="4"/>
      <c r="O49" s="4">
        <v>2</v>
      </c>
      <c r="P49" s="4"/>
      <c r="Q49" s="4">
        <v>4</v>
      </c>
      <c r="R49" s="8">
        <f t="shared" si="0"/>
        <v>24</v>
      </c>
    </row>
    <row r="50" spans="1:18" x14ac:dyDescent="0.25">
      <c r="A50" s="5">
        <v>49</v>
      </c>
      <c r="B50" s="4" t="s">
        <v>3</v>
      </c>
      <c r="C50" s="4">
        <v>6</v>
      </c>
      <c r="D50" s="4">
        <v>8</v>
      </c>
      <c r="E50" s="4">
        <v>4</v>
      </c>
      <c r="F50" s="4">
        <v>4</v>
      </c>
      <c r="G50" s="4">
        <v>3</v>
      </c>
      <c r="H50" s="4">
        <v>2</v>
      </c>
      <c r="I50" s="4">
        <v>1</v>
      </c>
      <c r="J50" s="4"/>
      <c r="K50" s="8"/>
      <c r="L50" s="4"/>
      <c r="M50" s="4"/>
      <c r="N50" s="4"/>
      <c r="O50" s="4"/>
      <c r="P50" s="4">
        <v>2</v>
      </c>
      <c r="Q50" s="4">
        <v>5</v>
      </c>
      <c r="R50" s="8">
        <f t="shared" si="0"/>
        <v>35</v>
      </c>
    </row>
    <row r="51" spans="1:18" x14ac:dyDescent="0.25">
      <c r="A51" s="5">
        <v>50</v>
      </c>
      <c r="B51" s="4" t="s">
        <v>26</v>
      </c>
      <c r="C51" s="4"/>
      <c r="D51" s="4">
        <v>1</v>
      </c>
      <c r="E51" s="4"/>
      <c r="F51" s="4"/>
      <c r="G51" s="4"/>
      <c r="H51" s="4">
        <v>2</v>
      </c>
      <c r="I51" s="4"/>
      <c r="J51" s="4"/>
      <c r="K51" s="8"/>
      <c r="L51" s="4"/>
      <c r="M51" s="4"/>
      <c r="N51" s="4">
        <v>2</v>
      </c>
      <c r="O51" s="4"/>
      <c r="P51" s="4"/>
      <c r="Q51" s="4"/>
      <c r="R51" s="8">
        <f t="shared" si="0"/>
        <v>5</v>
      </c>
    </row>
    <row r="52" spans="1:18" x14ac:dyDescent="0.25">
      <c r="A52" s="5">
        <v>51</v>
      </c>
      <c r="B52" s="4" t="s">
        <v>47</v>
      </c>
      <c r="C52" s="4"/>
      <c r="D52" s="4">
        <v>2</v>
      </c>
      <c r="E52" s="4">
        <v>3</v>
      </c>
      <c r="F52" s="4"/>
      <c r="G52" s="4"/>
      <c r="H52" s="4"/>
      <c r="I52" s="4">
        <v>4</v>
      </c>
      <c r="J52" s="4"/>
      <c r="K52" s="8">
        <v>2</v>
      </c>
      <c r="L52" s="4"/>
      <c r="M52" s="4">
        <v>1</v>
      </c>
      <c r="N52" s="4"/>
      <c r="O52" s="4"/>
      <c r="P52" s="4">
        <v>2</v>
      </c>
      <c r="Q52" s="4">
        <v>3</v>
      </c>
      <c r="R52" s="8">
        <f t="shared" si="0"/>
        <v>17</v>
      </c>
    </row>
    <row r="53" spans="1:18" x14ac:dyDescent="0.25">
      <c r="A53" s="5">
        <v>52</v>
      </c>
      <c r="B53" s="4" t="s">
        <v>270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>
        <v>1</v>
      </c>
      <c r="P53" s="4"/>
      <c r="Q53" s="4"/>
      <c r="R53" s="8">
        <f t="shared" si="0"/>
        <v>1</v>
      </c>
    </row>
    <row r="54" spans="1:18" x14ac:dyDescent="0.25">
      <c r="A54" s="5">
        <v>53</v>
      </c>
      <c r="B54" s="4" t="s">
        <v>5</v>
      </c>
      <c r="C54" s="4"/>
      <c r="D54" s="4"/>
      <c r="E54" s="4">
        <v>6</v>
      </c>
      <c r="F54" s="4">
        <v>4</v>
      </c>
      <c r="G54" s="4"/>
      <c r="H54" s="4"/>
      <c r="I54" s="4">
        <v>14</v>
      </c>
      <c r="J54" s="4"/>
      <c r="K54" s="8"/>
      <c r="L54" s="4"/>
      <c r="M54" s="4"/>
      <c r="N54" s="4">
        <v>23</v>
      </c>
      <c r="O54" s="4"/>
      <c r="P54" s="4"/>
      <c r="Q54" s="4">
        <v>4</v>
      </c>
      <c r="R54" s="8">
        <f t="shared" si="0"/>
        <v>51</v>
      </c>
    </row>
    <row r="55" spans="1:18" x14ac:dyDescent="0.25">
      <c r="A55" s="5">
        <v>54</v>
      </c>
      <c r="B55" s="4" t="s">
        <v>6</v>
      </c>
      <c r="C55" s="4">
        <v>7</v>
      </c>
      <c r="D55" s="4">
        <v>90</v>
      </c>
      <c r="E55" s="4"/>
      <c r="F55" s="4">
        <v>120</v>
      </c>
      <c r="G55" s="4"/>
      <c r="H55" s="4"/>
      <c r="I55" s="4"/>
      <c r="J55" s="4"/>
      <c r="K55" s="8"/>
      <c r="L55" s="4"/>
      <c r="M55" s="4"/>
      <c r="N55" s="4"/>
      <c r="O55" s="4"/>
      <c r="P55" s="4"/>
      <c r="Q55" s="4">
        <v>13</v>
      </c>
      <c r="R55" s="8">
        <f t="shared" si="0"/>
        <v>230</v>
      </c>
    </row>
    <row r="56" spans="1:18" x14ac:dyDescent="0.25">
      <c r="A56" s="5">
        <v>55</v>
      </c>
      <c r="B56" s="4" t="s">
        <v>39</v>
      </c>
      <c r="C56" s="4"/>
      <c r="D56" s="4"/>
      <c r="E56" s="4"/>
      <c r="F56" s="4"/>
      <c r="G56" s="4">
        <v>2</v>
      </c>
      <c r="H56" s="4"/>
      <c r="I56" s="4">
        <v>6</v>
      </c>
      <c r="J56" s="4"/>
      <c r="K56" s="8"/>
      <c r="L56" s="4"/>
      <c r="M56" s="4"/>
      <c r="N56" s="4"/>
      <c r="O56" s="4"/>
      <c r="P56" s="4">
        <v>4</v>
      </c>
      <c r="Q56" s="4"/>
      <c r="R56" s="8">
        <f t="shared" si="0"/>
        <v>12</v>
      </c>
    </row>
    <row r="57" spans="1:18" x14ac:dyDescent="0.25">
      <c r="A57" s="5">
        <v>56</v>
      </c>
      <c r="B57" s="4" t="s">
        <v>45</v>
      </c>
      <c r="C57" s="4">
        <v>2</v>
      </c>
      <c r="D57" s="4">
        <v>1</v>
      </c>
      <c r="E57" s="4">
        <v>3</v>
      </c>
      <c r="F57" s="4">
        <v>4</v>
      </c>
      <c r="G57" s="4">
        <v>2</v>
      </c>
      <c r="H57" s="4">
        <v>2</v>
      </c>
      <c r="I57" s="4"/>
      <c r="J57" s="4">
        <v>1</v>
      </c>
      <c r="K57" s="8">
        <v>23</v>
      </c>
      <c r="L57" s="4"/>
      <c r="M57" s="4">
        <v>3</v>
      </c>
      <c r="N57" s="4"/>
      <c r="O57" s="4"/>
      <c r="P57" s="4"/>
      <c r="Q57" s="4">
        <v>2</v>
      </c>
      <c r="R57" s="8">
        <f t="shared" si="0"/>
        <v>43</v>
      </c>
    </row>
    <row r="58" spans="1:18" x14ac:dyDescent="0.25">
      <c r="A58" s="5">
        <v>57</v>
      </c>
      <c r="B58" s="4" t="s">
        <v>90</v>
      </c>
      <c r="C58" s="4"/>
      <c r="D58" s="4">
        <v>1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8">
        <f t="shared" si="0"/>
        <v>1</v>
      </c>
    </row>
    <row r="59" spans="1:18" x14ac:dyDescent="0.25">
      <c r="A59" s="5">
        <v>58</v>
      </c>
      <c r="B59" s="4" t="s">
        <v>271</v>
      </c>
      <c r="C59" s="4"/>
      <c r="D59" s="4"/>
      <c r="E59" s="4">
        <v>2</v>
      </c>
      <c r="F59" s="4"/>
      <c r="G59" s="4">
        <v>4</v>
      </c>
      <c r="H59" s="4"/>
      <c r="I59" s="4">
        <v>2</v>
      </c>
      <c r="J59" s="4"/>
      <c r="K59" s="4"/>
      <c r="L59" s="4"/>
      <c r="M59" s="4"/>
      <c r="N59" s="4">
        <v>4</v>
      </c>
      <c r="O59" s="4"/>
      <c r="P59" s="4">
        <v>2</v>
      </c>
      <c r="Q59" s="4"/>
      <c r="R59" s="8">
        <f t="shared" si="0"/>
        <v>14</v>
      </c>
    </row>
    <row r="60" spans="1:18" x14ac:dyDescent="0.25">
      <c r="A60" s="5">
        <v>59</v>
      </c>
      <c r="B60" s="4" t="s">
        <v>48</v>
      </c>
      <c r="C60" s="4"/>
      <c r="D60" s="4"/>
      <c r="E60" s="4">
        <v>2</v>
      </c>
      <c r="F60" s="4"/>
      <c r="G60" s="4">
        <v>5</v>
      </c>
      <c r="H60" s="4">
        <v>3</v>
      </c>
      <c r="I60" s="4"/>
      <c r="J60" s="4"/>
      <c r="K60" s="8"/>
      <c r="L60" s="4"/>
      <c r="M60" s="4"/>
      <c r="N60" s="4"/>
      <c r="O60" s="4"/>
      <c r="P60" s="4"/>
      <c r="Q60" s="4">
        <v>3</v>
      </c>
      <c r="R60" s="8">
        <f t="shared" si="0"/>
        <v>13</v>
      </c>
    </row>
    <row r="61" spans="1:18" x14ac:dyDescent="0.25">
      <c r="A61" s="5">
        <v>60</v>
      </c>
      <c r="B61" s="4" t="s">
        <v>35</v>
      </c>
      <c r="C61" s="4">
        <v>1</v>
      </c>
      <c r="D61" s="4"/>
      <c r="E61" s="4">
        <v>2</v>
      </c>
      <c r="F61" s="4">
        <v>1</v>
      </c>
      <c r="G61" s="4">
        <v>2</v>
      </c>
      <c r="H61" s="4"/>
      <c r="I61" s="4">
        <v>1</v>
      </c>
      <c r="J61" s="4"/>
      <c r="K61" s="8">
        <v>2</v>
      </c>
      <c r="L61" s="4">
        <v>40</v>
      </c>
      <c r="M61" s="4"/>
      <c r="N61" s="4"/>
      <c r="O61" s="4"/>
      <c r="P61" s="4"/>
      <c r="Q61" s="4"/>
      <c r="R61" s="8">
        <f t="shared" si="0"/>
        <v>49</v>
      </c>
    </row>
    <row r="62" spans="1:18" x14ac:dyDescent="0.25">
      <c r="A62" s="5">
        <v>61</v>
      </c>
      <c r="B62" s="4" t="s">
        <v>41</v>
      </c>
      <c r="C62" s="4"/>
      <c r="D62" s="4"/>
      <c r="E62" s="4">
        <v>4</v>
      </c>
      <c r="F62" s="4">
        <v>6</v>
      </c>
      <c r="G62" s="4"/>
      <c r="H62" s="4">
        <v>2</v>
      </c>
      <c r="I62" s="4"/>
      <c r="J62" s="4"/>
      <c r="K62" s="8">
        <v>3</v>
      </c>
      <c r="L62" s="4"/>
      <c r="M62" s="4">
        <v>7</v>
      </c>
      <c r="N62" s="4"/>
      <c r="O62" s="4"/>
      <c r="P62" s="4">
        <v>3</v>
      </c>
      <c r="Q62" s="4">
        <v>2</v>
      </c>
      <c r="R62" s="8">
        <f t="shared" si="0"/>
        <v>27</v>
      </c>
    </row>
    <row r="63" spans="1:18" x14ac:dyDescent="0.25">
      <c r="A63" s="4"/>
      <c r="B63" s="4"/>
      <c r="C63" s="8">
        <f>SUM(C2:C62)</f>
        <v>55</v>
      </c>
      <c r="D63" s="8">
        <f t="shared" ref="D63:Q63" si="1">SUM(D2:D62)</f>
        <v>144</v>
      </c>
      <c r="E63" s="8">
        <f t="shared" si="1"/>
        <v>69</v>
      </c>
      <c r="F63" s="8">
        <f t="shared" si="1"/>
        <v>188</v>
      </c>
      <c r="G63" s="8">
        <f t="shared" si="1"/>
        <v>49</v>
      </c>
      <c r="H63" s="8">
        <f t="shared" si="1"/>
        <v>92</v>
      </c>
      <c r="I63" s="8">
        <f t="shared" si="1"/>
        <v>58</v>
      </c>
      <c r="J63" s="8">
        <f t="shared" si="1"/>
        <v>72</v>
      </c>
      <c r="K63" s="8">
        <f t="shared" si="1"/>
        <v>98</v>
      </c>
      <c r="L63" s="8">
        <f t="shared" si="1"/>
        <v>120</v>
      </c>
      <c r="M63" s="8">
        <f t="shared" si="1"/>
        <v>177</v>
      </c>
      <c r="N63" s="8">
        <f t="shared" si="1"/>
        <v>172</v>
      </c>
      <c r="O63" s="8">
        <f t="shared" si="1"/>
        <v>140</v>
      </c>
      <c r="P63" s="8">
        <f t="shared" si="1"/>
        <v>58</v>
      </c>
      <c r="Q63" s="8">
        <f t="shared" si="1"/>
        <v>61</v>
      </c>
      <c r="R63" s="8">
        <f t="shared" si="0"/>
        <v>1553</v>
      </c>
    </row>
  </sheetData>
  <sortState xmlns:xlrd2="http://schemas.microsoft.com/office/spreadsheetml/2017/richdata2" ref="A2:R62">
    <sortCondition ref="B2:B62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zoomScaleNormal="100" workbookViewId="0">
      <selection activeCell="G45" sqref="G45"/>
    </sheetView>
  </sheetViews>
  <sheetFormatPr defaultRowHeight="15" x14ac:dyDescent="0.25"/>
  <cols>
    <col min="1" max="1" width="3.42578125" bestFit="1" customWidth="1"/>
    <col min="2" max="2" width="20.5703125" bestFit="1" customWidth="1"/>
    <col min="3" max="3" width="10.140625" bestFit="1" customWidth="1"/>
    <col min="4" max="4" width="10.140625" customWidth="1"/>
    <col min="5" max="5" width="10.140625" bestFit="1" customWidth="1"/>
    <col min="7" max="7" width="34.28515625" bestFit="1" customWidth="1"/>
    <col min="8" max="8" width="17.42578125" bestFit="1" customWidth="1"/>
    <col min="19" max="19" width="7.42578125" bestFit="1" customWidth="1"/>
  </cols>
  <sheetData>
    <row r="1" spans="1:11" x14ac:dyDescent="0.25">
      <c r="A1" s="5" t="s">
        <v>0</v>
      </c>
      <c r="B1" s="5" t="s">
        <v>1</v>
      </c>
      <c r="C1" s="7">
        <v>44677</v>
      </c>
      <c r="D1" s="7">
        <v>44704</v>
      </c>
      <c r="E1" s="7">
        <v>44737</v>
      </c>
      <c r="F1" s="4" t="s">
        <v>70</v>
      </c>
      <c r="G1" s="4" t="s">
        <v>191</v>
      </c>
      <c r="H1" s="7" t="s">
        <v>192</v>
      </c>
    </row>
    <row r="2" spans="1:11" x14ac:dyDescent="0.25">
      <c r="A2" s="5">
        <v>1</v>
      </c>
      <c r="B2" s="4" t="s">
        <v>68</v>
      </c>
      <c r="C2" s="8"/>
      <c r="D2" s="8">
        <v>1</v>
      </c>
      <c r="E2" s="8"/>
      <c r="F2" s="8">
        <f t="shared" ref="F2:F35" si="0">SUM(C2:E2)</f>
        <v>1</v>
      </c>
      <c r="G2" s="4" t="s">
        <v>264</v>
      </c>
      <c r="H2" s="8">
        <v>1</v>
      </c>
      <c r="K2" s="2"/>
    </row>
    <row r="3" spans="1:11" x14ac:dyDescent="0.25">
      <c r="A3" s="5">
        <v>2</v>
      </c>
      <c r="B3" s="4" t="s">
        <v>75</v>
      </c>
      <c r="C3" s="8">
        <v>1</v>
      </c>
      <c r="D3" s="8"/>
      <c r="E3" s="8">
        <v>1</v>
      </c>
      <c r="F3" s="8">
        <f t="shared" si="0"/>
        <v>2</v>
      </c>
      <c r="G3" s="4" t="s">
        <v>263</v>
      </c>
      <c r="H3" s="8">
        <v>1</v>
      </c>
    </row>
    <row r="4" spans="1:11" x14ac:dyDescent="0.25">
      <c r="A4" s="5">
        <v>3</v>
      </c>
      <c r="B4" s="4" t="s">
        <v>79</v>
      </c>
      <c r="C4" s="8"/>
      <c r="D4" s="8">
        <v>1</v>
      </c>
      <c r="E4" s="8"/>
      <c r="F4" s="8">
        <f t="shared" si="0"/>
        <v>1</v>
      </c>
      <c r="G4" s="4" t="s">
        <v>264</v>
      </c>
      <c r="H4" s="8">
        <v>1</v>
      </c>
    </row>
    <row r="5" spans="1:11" x14ac:dyDescent="0.25">
      <c r="A5" s="5">
        <v>4</v>
      </c>
      <c r="B5" s="4" t="s">
        <v>8</v>
      </c>
      <c r="C5" s="8">
        <v>1</v>
      </c>
      <c r="D5" s="8">
        <v>2</v>
      </c>
      <c r="E5" s="8">
        <v>2</v>
      </c>
      <c r="F5" s="8">
        <f t="shared" si="0"/>
        <v>5</v>
      </c>
      <c r="G5" s="4" t="s">
        <v>263</v>
      </c>
      <c r="H5" s="8">
        <v>2</v>
      </c>
    </row>
    <row r="6" spans="1:11" x14ac:dyDescent="0.25">
      <c r="A6" s="5">
        <v>5</v>
      </c>
      <c r="B6" s="4" t="s">
        <v>46</v>
      </c>
      <c r="C6" s="8"/>
      <c r="D6" s="8">
        <v>3</v>
      </c>
      <c r="E6" s="8">
        <v>8</v>
      </c>
      <c r="F6" s="8">
        <f t="shared" si="0"/>
        <v>11</v>
      </c>
      <c r="G6" s="4" t="s">
        <v>263</v>
      </c>
      <c r="H6" s="8">
        <v>3</v>
      </c>
    </row>
    <row r="7" spans="1:11" x14ac:dyDescent="0.25">
      <c r="A7" s="5">
        <v>6</v>
      </c>
      <c r="B7" s="4" t="s">
        <v>17</v>
      </c>
      <c r="C7" s="8">
        <v>1</v>
      </c>
      <c r="D7" s="8"/>
      <c r="E7" s="8"/>
      <c r="F7" s="8">
        <f t="shared" si="0"/>
        <v>1</v>
      </c>
      <c r="G7" s="4" t="s">
        <v>264</v>
      </c>
      <c r="H7" s="8">
        <v>1</v>
      </c>
    </row>
    <row r="8" spans="1:11" x14ac:dyDescent="0.25">
      <c r="A8" s="5">
        <v>7</v>
      </c>
      <c r="B8" s="4" t="s">
        <v>42</v>
      </c>
      <c r="C8" s="8">
        <v>2</v>
      </c>
      <c r="D8" s="8"/>
      <c r="E8" s="8"/>
      <c r="F8" s="8">
        <f t="shared" si="0"/>
        <v>2</v>
      </c>
      <c r="G8" s="4" t="s">
        <v>264</v>
      </c>
      <c r="H8" s="8">
        <v>1</v>
      </c>
    </row>
    <row r="9" spans="1:11" x14ac:dyDescent="0.25">
      <c r="A9" s="5">
        <v>8</v>
      </c>
      <c r="B9" s="4" t="s">
        <v>9</v>
      </c>
      <c r="C9" s="8">
        <v>4</v>
      </c>
      <c r="D9" s="8">
        <v>3</v>
      </c>
      <c r="E9" s="8">
        <v>5</v>
      </c>
      <c r="F9" s="8">
        <f t="shared" si="0"/>
        <v>12</v>
      </c>
      <c r="G9" s="4" t="s">
        <v>263</v>
      </c>
      <c r="H9" s="8">
        <v>3</v>
      </c>
    </row>
    <row r="10" spans="1:11" x14ac:dyDescent="0.25">
      <c r="A10" s="5">
        <v>9</v>
      </c>
      <c r="B10" s="4" t="s">
        <v>72</v>
      </c>
      <c r="C10" s="8"/>
      <c r="D10" s="8">
        <v>1</v>
      </c>
      <c r="E10" s="8">
        <v>1</v>
      </c>
      <c r="F10" s="8">
        <f t="shared" si="0"/>
        <v>2</v>
      </c>
      <c r="G10" s="4" t="s">
        <v>263</v>
      </c>
      <c r="H10" s="8">
        <v>1</v>
      </c>
    </row>
    <row r="11" spans="1:11" x14ac:dyDescent="0.25">
      <c r="A11" s="5">
        <v>10</v>
      </c>
      <c r="B11" s="4" t="s">
        <v>43</v>
      </c>
      <c r="C11" s="8"/>
      <c r="D11" s="8">
        <v>2</v>
      </c>
      <c r="E11" s="8"/>
      <c r="F11" s="8">
        <f t="shared" si="0"/>
        <v>2</v>
      </c>
      <c r="G11" s="4" t="s">
        <v>264</v>
      </c>
      <c r="H11" s="8">
        <v>1</v>
      </c>
    </row>
    <row r="12" spans="1:11" x14ac:dyDescent="0.25">
      <c r="A12" s="5">
        <v>11</v>
      </c>
      <c r="B12" s="4" t="s">
        <v>98</v>
      </c>
      <c r="C12" s="8">
        <v>1</v>
      </c>
      <c r="D12" s="8"/>
      <c r="E12" s="8">
        <v>1</v>
      </c>
      <c r="F12" s="8">
        <f t="shared" si="0"/>
        <v>2</v>
      </c>
      <c r="G12" s="4" t="s">
        <v>263</v>
      </c>
      <c r="H12" s="8">
        <v>1</v>
      </c>
    </row>
    <row r="13" spans="1:11" x14ac:dyDescent="0.25">
      <c r="A13" s="5">
        <v>12</v>
      </c>
      <c r="B13" s="4" t="s">
        <v>27</v>
      </c>
      <c r="C13" s="8"/>
      <c r="D13" s="8"/>
      <c r="E13" s="8">
        <v>1</v>
      </c>
      <c r="F13" s="8">
        <f t="shared" si="0"/>
        <v>1</v>
      </c>
      <c r="G13" s="4" t="s">
        <v>264</v>
      </c>
      <c r="H13" s="8">
        <v>1</v>
      </c>
    </row>
    <row r="14" spans="1:11" x14ac:dyDescent="0.25">
      <c r="A14" s="5">
        <v>13</v>
      </c>
      <c r="B14" s="4" t="s">
        <v>34</v>
      </c>
      <c r="C14" s="8">
        <v>2</v>
      </c>
      <c r="D14" s="8"/>
      <c r="E14" s="8"/>
      <c r="F14" s="8">
        <f t="shared" si="0"/>
        <v>2</v>
      </c>
      <c r="G14" s="4" t="s">
        <v>264</v>
      </c>
      <c r="H14" s="8">
        <v>1</v>
      </c>
    </row>
    <row r="15" spans="1:11" x14ac:dyDescent="0.25">
      <c r="A15" s="5">
        <v>14</v>
      </c>
      <c r="B15" s="4" t="s">
        <v>74</v>
      </c>
      <c r="C15" s="8"/>
      <c r="D15" s="8"/>
      <c r="E15" s="8">
        <v>1</v>
      </c>
      <c r="F15" s="8">
        <f t="shared" si="0"/>
        <v>1</v>
      </c>
      <c r="G15" s="4" t="s">
        <v>264</v>
      </c>
      <c r="H15" s="8">
        <v>1</v>
      </c>
    </row>
    <row r="16" spans="1:11" x14ac:dyDescent="0.25">
      <c r="A16" s="5">
        <v>15</v>
      </c>
      <c r="B16" s="4" t="s">
        <v>84</v>
      </c>
      <c r="C16" s="8"/>
      <c r="D16" s="8">
        <v>1</v>
      </c>
      <c r="E16" s="8">
        <v>1</v>
      </c>
      <c r="F16" s="8">
        <f t="shared" si="0"/>
        <v>2</v>
      </c>
      <c r="G16" s="4" t="s">
        <v>263</v>
      </c>
      <c r="H16" s="8">
        <v>1</v>
      </c>
    </row>
    <row r="17" spans="1:8" x14ac:dyDescent="0.25">
      <c r="A17" s="5">
        <v>16</v>
      </c>
      <c r="B17" s="4" t="s">
        <v>18</v>
      </c>
      <c r="C17" s="8">
        <v>3</v>
      </c>
      <c r="D17" s="8">
        <v>2</v>
      </c>
      <c r="E17" s="8"/>
      <c r="F17" s="8">
        <f t="shared" si="0"/>
        <v>5</v>
      </c>
      <c r="G17" s="4" t="s">
        <v>263</v>
      </c>
      <c r="H17" s="8">
        <v>2</v>
      </c>
    </row>
    <row r="18" spans="1:8" x14ac:dyDescent="0.25">
      <c r="A18" s="5">
        <v>17</v>
      </c>
      <c r="B18" s="4" t="s">
        <v>16</v>
      </c>
      <c r="C18" s="8"/>
      <c r="D18" s="8">
        <v>1</v>
      </c>
      <c r="E18" s="8"/>
      <c r="F18" s="8">
        <f t="shared" si="0"/>
        <v>1</v>
      </c>
      <c r="G18" s="4" t="s">
        <v>264</v>
      </c>
      <c r="H18" s="8">
        <v>1</v>
      </c>
    </row>
    <row r="19" spans="1:8" x14ac:dyDescent="0.25">
      <c r="A19" s="5">
        <v>18</v>
      </c>
      <c r="B19" s="4" t="s">
        <v>13</v>
      </c>
      <c r="C19" s="8">
        <v>1</v>
      </c>
      <c r="D19" s="8"/>
      <c r="E19" s="8">
        <v>1</v>
      </c>
      <c r="F19" s="8">
        <f t="shared" si="0"/>
        <v>2</v>
      </c>
      <c r="G19" s="4" t="s">
        <v>264</v>
      </c>
      <c r="H19" s="8">
        <v>1</v>
      </c>
    </row>
    <row r="20" spans="1:8" x14ac:dyDescent="0.25">
      <c r="A20" s="5">
        <v>19</v>
      </c>
      <c r="B20" s="4" t="s">
        <v>94</v>
      </c>
      <c r="C20" s="8"/>
      <c r="D20" s="8">
        <v>1</v>
      </c>
      <c r="E20" s="8"/>
      <c r="F20" s="8">
        <f t="shared" si="0"/>
        <v>1</v>
      </c>
      <c r="G20" s="4" t="s">
        <v>264</v>
      </c>
      <c r="H20" s="8">
        <v>1</v>
      </c>
    </row>
    <row r="21" spans="1:8" x14ac:dyDescent="0.25">
      <c r="A21" s="5">
        <v>20</v>
      </c>
      <c r="B21" s="4" t="s">
        <v>95</v>
      </c>
      <c r="C21" s="8">
        <v>1</v>
      </c>
      <c r="D21" s="8">
        <v>2</v>
      </c>
      <c r="E21" s="8">
        <v>1</v>
      </c>
      <c r="F21" s="8">
        <f t="shared" si="0"/>
        <v>4</v>
      </c>
      <c r="G21" s="4" t="s">
        <v>263</v>
      </c>
      <c r="H21" s="8">
        <v>1</v>
      </c>
    </row>
    <row r="22" spans="1:8" x14ac:dyDescent="0.25">
      <c r="A22" s="5">
        <v>21</v>
      </c>
      <c r="B22" s="4" t="s">
        <v>7</v>
      </c>
      <c r="C22" s="8"/>
      <c r="D22" s="8">
        <v>2</v>
      </c>
      <c r="E22" s="8">
        <v>2</v>
      </c>
      <c r="F22" s="8">
        <f t="shared" si="0"/>
        <v>4</v>
      </c>
      <c r="G22" s="4" t="s">
        <v>263</v>
      </c>
      <c r="H22" s="8">
        <v>2</v>
      </c>
    </row>
    <row r="23" spans="1:8" x14ac:dyDescent="0.25">
      <c r="A23" s="5">
        <v>22</v>
      </c>
      <c r="B23" s="4" t="s">
        <v>44</v>
      </c>
      <c r="C23" s="8">
        <v>3</v>
      </c>
      <c r="D23" s="8">
        <v>2</v>
      </c>
      <c r="E23" s="8">
        <v>4</v>
      </c>
      <c r="F23" s="8">
        <f t="shared" si="0"/>
        <v>9</v>
      </c>
      <c r="G23" s="4" t="s">
        <v>263</v>
      </c>
      <c r="H23" s="8">
        <v>3</v>
      </c>
    </row>
    <row r="24" spans="1:8" x14ac:dyDescent="0.25">
      <c r="A24" s="5">
        <v>23</v>
      </c>
      <c r="B24" s="4" t="s">
        <v>268</v>
      </c>
      <c r="C24" s="8">
        <v>2</v>
      </c>
      <c r="D24" s="8">
        <v>1</v>
      </c>
      <c r="E24" s="8">
        <v>2</v>
      </c>
      <c r="F24" s="8">
        <f t="shared" si="0"/>
        <v>5</v>
      </c>
      <c r="G24" s="4" t="s">
        <v>263</v>
      </c>
      <c r="H24" s="8">
        <v>1</v>
      </c>
    </row>
    <row r="25" spans="1:8" x14ac:dyDescent="0.25">
      <c r="A25" s="5">
        <v>24</v>
      </c>
      <c r="B25" s="4" t="s">
        <v>81</v>
      </c>
      <c r="C25" s="8"/>
      <c r="D25" s="8"/>
      <c r="E25" s="8">
        <v>1</v>
      </c>
      <c r="F25" s="8">
        <f t="shared" si="0"/>
        <v>1</v>
      </c>
      <c r="G25" s="4" t="s">
        <v>264</v>
      </c>
      <c r="H25" s="8">
        <v>1</v>
      </c>
    </row>
    <row r="26" spans="1:8" x14ac:dyDescent="0.25">
      <c r="A26" s="5">
        <v>25</v>
      </c>
      <c r="B26" s="4" t="s">
        <v>60</v>
      </c>
      <c r="C26" s="8">
        <v>1</v>
      </c>
      <c r="D26" s="8">
        <v>2</v>
      </c>
      <c r="E26" s="8"/>
      <c r="F26" s="8">
        <f t="shared" si="0"/>
        <v>3</v>
      </c>
      <c r="G26" s="4" t="s">
        <v>263</v>
      </c>
      <c r="H26" s="8">
        <v>1</v>
      </c>
    </row>
    <row r="27" spans="1:8" x14ac:dyDescent="0.25">
      <c r="A27" s="5">
        <v>26</v>
      </c>
      <c r="B27" s="4" t="s">
        <v>33</v>
      </c>
      <c r="C27" s="8">
        <v>2</v>
      </c>
      <c r="D27" s="8"/>
      <c r="E27" s="8"/>
      <c r="F27" s="8">
        <f t="shared" si="0"/>
        <v>2</v>
      </c>
      <c r="G27" s="4" t="s">
        <v>264</v>
      </c>
      <c r="H27" s="8">
        <v>1</v>
      </c>
    </row>
    <row r="28" spans="1:8" x14ac:dyDescent="0.25">
      <c r="A28" s="5">
        <v>27</v>
      </c>
      <c r="B28" s="4" t="s">
        <v>3</v>
      </c>
      <c r="C28" s="8">
        <v>4</v>
      </c>
      <c r="D28" s="8">
        <v>8</v>
      </c>
      <c r="E28" s="8">
        <v>6</v>
      </c>
      <c r="F28" s="8">
        <f t="shared" si="0"/>
        <v>18</v>
      </c>
      <c r="G28" s="4" t="s">
        <v>263</v>
      </c>
      <c r="H28" s="8">
        <v>6</v>
      </c>
    </row>
    <row r="29" spans="1:8" x14ac:dyDescent="0.25">
      <c r="A29" s="5">
        <v>28</v>
      </c>
      <c r="B29" s="4" t="s">
        <v>97</v>
      </c>
      <c r="C29" s="8"/>
      <c r="D29" s="8"/>
      <c r="E29" s="8">
        <v>1</v>
      </c>
      <c r="F29" s="8">
        <f t="shared" si="0"/>
        <v>1</v>
      </c>
      <c r="G29" s="4" t="s">
        <v>264</v>
      </c>
      <c r="H29" s="8">
        <v>1</v>
      </c>
    </row>
    <row r="30" spans="1:8" x14ac:dyDescent="0.25">
      <c r="A30" s="5">
        <v>29</v>
      </c>
      <c r="B30" s="4" t="s">
        <v>47</v>
      </c>
      <c r="C30" s="8">
        <v>2</v>
      </c>
      <c r="D30" s="8">
        <v>1</v>
      </c>
      <c r="E30" s="8">
        <v>3</v>
      </c>
      <c r="F30" s="8">
        <f t="shared" si="0"/>
        <v>6</v>
      </c>
      <c r="G30" s="4" t="s">
        <v>263</v>
      </c>
      <c r="H30" s="8">
        <v>1</v>
      </c>
    </row>
    <row r="31" spans="1:8" x14ac:dyDescent="0.25">
      <c r="A31" s="5">
        <v>30</v>
      </c>
      <c r="B31" s="4" t="s">
        <v>6</v>
      </c>
      <c r="C31" s="8">
        <v>2</v>
      </c>
      <c r="D31" s="8">
        <v>4</v>
      </c>
      <c r="E31" s="8">
        <v>80</v>
      </c>
      <c r="F31" s="8">
        <f t="shared" si="0"/>
        <v>86</v>
      </c>
      <c r="G31" s="4" t="s">
        <v>263</v>
      </c>
      <c r="H31" s="8">
        <v>2</v>
      </c>
    </row>
    <row r="32" spans="1:8" x14ac:dyDescent="0.25">
      <c r="A32" s="5">
        <v>31</v>
      </c>
      <c r="B32" s="4" t="s">
        <v>45</v>
      </c>
      <c r="C32" s="8">
        <v>1</v>
      </c>
      <c r="D32" s="8">
        <v>3</v>
      </c>
      <c r="E32" s="8">
        <v>2</v>
      </c>
      <c r="F32" s="8">
        <f t="shared" si="0"/>
        <v>6</v>
      </c>
      <c r="G32" s="4" t="s">
        <v>263</v>
      </c>
      <c r="H32" s="8">
        <v>2</v>
      </c>
    </row>
    <row r="33" spans="1:8" x14ac:dyDescent="0.25">
      <c r="A33" s="5">
        <v>32</v>
      </c>
      <c r="B33" s="4" t="s">
        <v>92</v>
      </c>
      <c r="C33" s="8"/>
      <c r="D33" s="8">
        <v>1</v>
      </c>
      <c r="E33" s="8"/>
      <c r="F33" s="8">
        <f t="shared" si="0"/>
        <v>1</v>
      </c>
      <c r="G33" s="4" t="s">
        <v>264</v>
      </c>
      <c r="H33" s="8">
        <v>1</v>
      </c>
    </row>
    <row r="34" spans="1:8" x14ac:dyDescent="0.25">
      <c r="A34" s="5">
        <v>33</v>
      </c>
      <c r="B34" s="4" t="s">
        <v>35</v>
      </c>
      <c r="C34" s="8">
        <v>2</v>
      </c>
      <c r="D34" s="8">
        <v>2</v>
      </c>
      <c r="E34" s="8">
        <v>1</v>
      </c>
      <c r="F34" s="8">
        <f t="shared" si="0"/>
        <v>5</v>
      </c>
      <c r="G34" s="4" t="s">
        <v>263</v>
      </c>
      <c r="H34" s="8">
        <v>2</v>
      </c>
    </row>
    <row r="35" spans="1:8" x14ac:dyDescent="0.25">
      <c r="A35" s="5">
        <v>34</v>
      </c>
      <c r="B35" s="4" t="s">
        <v>41</v>
      </c>
      <c r="C35" s="8">
        <v>2</v>
      </c>
      <c r="D35" s="8"/>
      <c r="E35" s="8"/>
      <c r="F35" s="8">
        <f t="shared" si="0"/>
        <v>2</v>
      </c>
      <c r="G35" s="4" t="s">
        <v>264</v>
      </c>
      <c r="H35" s="8">
        <v>1</v>
      </c>
    </row>
    <row r="36" spans="1:8" x14ac:dyDescent="0.25">
      <c r="A36" s="3"/>
      <c r="C36" s="8">
        <f>SUM(C2:C35)</f>
        <v>38</v>
      </c>
      <c r="D36" s="8">
        <f>SUM(D2:D35)</f>
        <v>46</v>
      </c>
      <c r="E36" s="8">
        <f>SUM(E2:E35)</f>
        <v>125</v>
      </c>
      <c r="F36" s="8">
        <f>SUM(F2:F35)</f>
        <v>209</v>
      </c>
      <c r="H36" s="1"/>
    </row>
    <row r="37" spans="1:8" x14ac:dyDescent="0.25">
      <c r="A37" s="3"/>
      <c r="C37" s="1"/>
      <c r="D37" s="1"/>
      <c r="E37" s="1"/>
      <c r="F37" s="1"/>
      <c r="H37" s="1"/>
    </row>
    <row r="38" spans="1:8" x14ac:dyDescent="0.25">
      <c r="A38" s="3"/>
      <c r="C38" s="1"/>
      <c r="D38" s="1"/>
      <c r="E38" s="1"/>
      <c r="F38" s="1"/>
      <c r="H38" s="1"/>
    </row>
    <row r="39" spans="1:8" x14ac:dyDescent="0.25">
      <c r="A39" s="3"/>
      <c r="C39" s="1"/>
      <c r="D39" s="1"/>
      <c r="E39" s="1"/>
      <c r="F39" s="1"/>
      <c r="H39" s="1"/>
    </row>
    <row r="40" spans="1:8" x14ac:dyDescent="0.25">
      <c r="A40" s="3"/>
      <c r="C40" s="1"/>
      <c r="D40" s="1"/>
      <c r="E40" s="1"/>
      <c r="F40" s="1"/>
      <c r="H40" s="1"/>
    </row>
    <row r="41" spans="1:8" x14ac:dyDescent="0.25">
      <c r="A41" s="3"/>
      <c r="C41" s="1"/>
      <c r="D41" s="1"/>
      <c r="E41" s="1"/>
      <c r="F41" s="1"/>
      <c r="H41" s="1"/>
    </row>
    <row r="42" spans="1:8" x14ac:dyDescent="0.25">
      <c r="A42" s="3"/>
      <c r="C42" s="1"/>
      <c r="D42" s="1"/>
      <c r="E42" s="1"/>
      <c r="F42" s="1"/>
      <c r="H42" s="1"/>
    </row>
    <row r="43" spans="1:8" x14ac:dyDescent="0.25">
      <c r="A43" s="3"/>
      <c r="C43" s="1"/>
      <c r="D43" s="1"/>
      <c r="E43" s="1"/>
      <c r="F43" s="1"/>
      <c r="H43" s="1"/>
    </row>
    <row r="44" spans="1:8" x14ac:dyDescent="0.25">
      <c r="A44" s="3"/>
      <c r="C44" s="1"/>
      <c r="D44" s="1"/>
      <c r="E44" s="1"/>
      <c r="F44" s="1"/>
      <c r="H44" s="1"/>
    </row>
    <row r="45" spans="1:8" x14ac:dyDescent="0.25">
      <c r="A45" s="3"/>
      <c r="C45" s="1"/>
      <c r="D45" s="1"/>
      <c r="E45" s="1"/>
      <c r="F45" s="1"/>
      <c r="H45" s="1"/>
    </row>
    <row r="46" spans="1:8" x14ac:dyDescent="0.25">
      <c r="A46" s="3"/>
      <c r="C46" s="1"/>
      <c r="D46" s="1"/>
      <c r="E46" s="1"/>
      <c r="F46" s="1"/>
      <c r="H46" s="1"/>
    </row>
    <row r="47" spans="1:8" x14ac:dyDescent="0.25">
      <c r="A47" s="3"/>
      <c r="C47" s="1"/>
      <c r="D47" s="1"/>
      <c r="E47" s="1"/>
      <c r="F47" s="1"/>
      <c r="H47" s="1"/>
    </row>
    <row r="48" spans="1:8" x14ac:dyDescent="0.25">
      <c r="C48" s="1"/>
      <c r="D48" s="1"/>
      <c r="E48" s="1"/>
      <c r="F48" s="1"/>
      <c r="H48" s="1"/>
    </row>
  </sheetData>
  <sortState xmlns:xlrd2="http://schemas.microsoft.com/office/spreadsheetml/2017/richdata2" ref="A2:H36">
    <sortCondition ref="B2:B3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zoomScale="70" zoomScaleNormal="70" workbookViewId="0">
      <selection activeCell="M70" sqref="M70"/>
    </sheetView>
  </sheetViews>
  <sheetFormatPr defaultRowHeight="15" x14ac:dyDescent="0.25"/>
  <cols>
    <col min="1" max="1" width="3.42578125" bestFit="1" customWidth="1"/>
    <col min="2" max="2" width="20.5703125" bestFit="1" customWidth="1"/>
    <col min="3" max="3" width="25.42578125" bestFit="1" customWidth="1"/>
    <col min="4" max="4" width="25.42578125" customWidth="1"/>
    <col min="5" max="5" width="10.85546875" bestFit="1" customWidth="1"/>
    <col min="7" max="7" width="15.42578125" bestFit="1" customWidth="1"/>
  </cols>
  <sheetData>
    <row r="1" spans="1:15" x14ac:dyDescent="0.25">
      <c r="A1" s="5" t="s">
        <v>0</v>
      </c>
      <c r="B1" s="6" t="s">
        <v>102</v>
      </c>
      <c r="C1" s="4" t="s">
        <v>103</v>
      </c>
      <c r="D1" s="4" t="s">
        <v>187</v>
      </c>
      <c r="E1" s="4" t="s">
        <v>239</v>
      </c>
      <c r="F1" s="4" t="s">
        <v>240</v>
      </c>
      <c r="G1" s="4" t="s">
        <v>267</v>
      </c>
    </row>
    <row r="2" spans="1:15" x14ac:dyDescent="0.25">
      <c r="A2" s="5">
        <v>1</v>
      </c>
      <c r="B2" s="4" t="s">
        <v>68</v>
      </c>
      <c r="C2" s="4" t="str">
        <f>IFERROR(VLOOKUP(B2,Słownik!A:C,2,0),0)</f>
        <v>Phasianus colchicus</v>
      </c>
      <c r="D2" s="4" t="str">
        <f>IFERROR(VLOOKUP(B2,Słownik!A:C,3,0),0)</f>
        <v>Łowny</v>
      </c>
      <c r="E2" s="4">
        <f>G2-SUMIF(Punkt!$B:$B,Podsumowanie!B2,Punkt!$R:$R)</f>
        <v>1</v>
      </c>
      <c r="F2" s="4">
        <f>G2-SUMIF(Transekt!$B:$B,Podsumowanie!B2,Transekt!$F:$F)</f>
        <v>5</v>
      </c>
      <c r="G2" s="4">
        <f>SUMIF(Punkt!$B:$B,Podsumowanie!B2,Punkt!$R:$R)+SUMIF(Transekt!$B:$B,Podsumowanie!B2,Transekt!$F:$F)</f>
        <v>6</v>
      </c>
      <c r="I2" s="1"/>
      <c r="J2" s="1"/>
      <c r="K2" s="1"/>
      <c r="O2" s="1"/>
    </row>
    <row r="3" spans="1:15" x14ac:dyDescent="0.25">
      <c r="A3" s="5">
        <v>2</v>
      </c>
      <c r="B3" s="4" t="s">
        <v>272</v>
      </c>
      <c r="C3" s="4" t="str">
        <f>IFERROR(VLOOKUP(B3,Słownik!A:C,2,0),0)</f>
        <v>Oenanthe oenanthe</v>
      </c>
      <c r="D3" s="4" t="str">
        <f>IFERROR(VLOOKUP(B3,Słownik!A:C,3,0),0)</f>
        <v>Ścisła</v>
      </c>
      <c r="E3" s="4"/>
      <c r="F3" s="4">
        <f>G3-SUMIF(Transekt!$B:$B,Podsumowanie!B3,Transekt!$F:$F)</f>
        <v>1</v>
      </c>
      <c r="G3" s="4">
        <f>SUMIF(Punkt!$B:$B,Podsumowanie!B3,Punkt!$R:$R)+SUMIF(Transekt!$B:$B,Podsumowanie!B3,Transekt!$F:$F)</f>
        <v>1</v>
      </c>
      <c r="I3" s="1"/>
      <c r="J3" s="1"/>
      <c r="K3" s="1"/>
      <c r="O3" s="1"/>
    </row>
    <row r="4" spans="1:15" x14ac:dyDescent="0.25">
      <c r="A4" s="5">
        <v>3</v>
      </c>
      <c r="B4" s="4" t="s">
        <v>65</v>
      </c>
      <c r="C4" s="4" t="str">
        <f>IFERROR(VLOOKUP(B4,Słownik!A:C,2,0),0)</f>
        <v>Halieaeetus albicilla</v>
      </c>
      <c r="D4" s="4" t="str">
        <f>IFERROR(VLOOKUP(B4,Słownik!A:C,3,0),0)</f>
        <v>Ścisła</v>
      </c>
      <c r="E4" s="4"/>
      <c r="F4" s="4">
        <f>G4-SUMIF(Transekt!$B:$B,Podsumowanie!B4,Transekt!$F:$F)</f>
        <v>2</v>
      </c>
      <c r="G4" s="4">
        <f>SUMIF(Punkt!$B:$B,Podsumowanie!B4,Punkt!$R:$R)+SUMIF(Transekt!$B:$B,Podsumowanie!B4,Transekt!$F:$F)</f>
        <v>2</v>
      </c>
      <c r="I4" s="1"/>
      <c r="J4" s="1"/>
      <c r="K4" s="1"/>
      <c r="O4" s="1"/>
    </row>
    <row r="5" spans="1:15" x14ac:dyDescent="0.25">
      <c r="A5" s="5">
        <v>4</v>
      </c>
      <c r="B5" s="4" t="s">
        <v>75</v>
      </c>
      <c r="C5" s="4" t="str">
        <f>IFERROR(VLOOKUP(B5,Słownik!A:C,2,0),0)</f>
        <v>Circus aeruginosus</v>
      </c>
      <c r="D5" s="4" t="str">
        <f>IFERROR(VLOOKUP(B5,Słownik!A:C,3,0),0)</f>
        <v>Ścisła</v>
      </c>
      <c r="E5" s="4">
        <f>G5-SUMIF(Punkt!$B:$B,Podsumowanie!B5,Punkt!$R:$R)</f>
        <v>2</v>
      </c>
      <c r="F5" s="4">
        <f>G5-SUMIF(Transekt!$B:$B,Podsumowanie!B5,Transekt!$F:$F)</f>
        <v>4</v>
      </c>
      <c r="G5" s="4">
        <f>SUMIF(Punkt!$B:$B,Podsumowanie!B5,Punkt!$R:$R)+SUMIF(Transekt!$B:$B,Podsumowanie!B5,Transekt!$F:$F)</f>
        <v>6</v>
      </c>
      <c r="I5" s="1"/>
      <c r="J5" s="1"/>
      <c r="K5" s="1"/>
      <c r="O5" s="1"/>
    </row>
    <row r="6" spans="1:15" x14ac:dyDescent="0.25">
      <c r="A6" s="5">
        <v>5</v>
      </c>
      <c r="B6" s="4" t="s">
        <v>79</v>
      </c>
      <c r="C6" s="4" t="str">
        <f>IFERROR(VLOOKUP(B6,Słownik!A:C,2,0),0)</f>
        <v>Ciconia ciconia</v>
      </c>
      <c r="D6" s="4" t="str">
        <f>IFERROR(VLOOKUP(B6,Słownik!A:C,3,0),0)</f>
        <v>Ścisła</v>
      </c>
      <c r="E6" s="4">
        <f>G6-SUMIF(Punkt!$B:$B,Podsumowanie!B6,Punkt!$R:$R)</f>
        <v>1</v>
      </c>
      <c r="F6" s="4">
        <f>G6-SUMIF(Transekt!$B:$B,Podsumowanie!B6,Transekt!$F:$F)</f>
        <v>10</v>
      </c>
      <c r="G6" s="4">
        <f>SUMIF(Punkt!$B:$B,Podsumowanie!B6,Punkt!$R:$R)+SUMIF(Transekt!$B:$B,Podsumowanie!B6,Transekt!$F:$F)</f>
        <v>11</v>
      </c>
      <c r="I6" s="1"/>
      <c r="J6" s="1"/>
      <c r="K6" s="1"/>
      <c r="O6" s="1"/>
    </row>
    <row r="7" spans="1:15" x14ac:dyDescent="0.25">
      <c r="A7" s="5">
        <v>6</v>
      </c>
      <c r="B7" s="4" t="s">
        <v>8</v>
      </c>
      <c r="C7" s="4" t="str">
        <f>IFERROR(VLOOKUP(B7,Słownik!A:C,2,0),0)</f>
        <v>Parus major</v>
      </c>
      <c r="D7" s="4" t="str">
        <f>IFERROR(VLOOKUP(B7,Słownik!A:C,3,0),0)</f>
        <v>Ścisła</v>
      </c>
      <c r="E7" s="4">
        <f>G7-SUMIF(Punkt!$B:$B,Podsumowanie!B7,Punkt!$R:$R)</f>
        <v>5</v>
      </c>
      <c r="F7" s="4">
        <f>G7-SUMIF(Transekt!$B:$B,Podsumowanie!B7,Transekt!$F:$F)</f>
        <v>15</v>
      </c>
      <c r="G7" s="4">
        <f>SUMIF(Punkt!$B:$B,Podsumowanie!B7,Punkt!$R:$R)+SUMIF(Transekt!$B:$B,Podsumowanie!B7,Transekt!$F:$F)</f>
        <v>20</v>
      </c>
      <c r="I7" s="1"/>
      <c r="J7" s="1"/>
      <c r="K7" s="1"/>
      <c r="O7" s="1"/>
    </row>
    <row r="8" spans="1:15" x14ac:dyDescent="0.25">
      <c r="A8" s="5">
        <v>7</v>
      </c>
      <c r="B8" s="4" t="s">
        <v>77</v>
      </c>
      <c r="C8" s="4" t="str">
        <f>IFERROR(VLOOKUP(B8,Słownik!A:C,2,0),0)</f>
        <v>Sylvia communis</v>
      </c>
      <c r="D8" s="4" t="str">
        <f>IFERROR(VLOOKUP(B8,Słownik!A:C,3,0),0)</f>
        <v>Ścisła</v>
      </c>
      <c r="E8" s="4"/>
      <c r="F8" s="4">
        <f>G8-SUMIF(Transekt!$B:$B,Podsumowanie!B8,Transekt!$F:$F)</f>
        <v>2</v>
      </c>
      <c r="G8" s="4">
        <f>SUMIF(Punkt!$B:$B,Podsumowanie!B8,Punkt!$R:$R)+SUMIF(Transekt!$B:$B,Podsumowanie!B8,Transekt!$F:$F)</f>
        <v>2</v>
      </c>
      <c r="I8" s="1"/>
      <c r="J8" s="1"/>
      <c r="K8" s="1"/>
      <c r="O8" s="1"/>
    </row>
    <row r="9" spans="1:15" x14ac:dyDescent="0.25">
      <c r="A9" s="5">
        <v>8</v>
      </c>
      <c r="B9" s="4" t="s">
        <v>67</v>
      </c>
      <c r="C9" s="4" t="str">
        <f>IFERROR(VLOOKUP(B9,Słownik!A:C,2,0),0)</f>
        <v>Vanellus vanellus</v>
      </c>
      <c r="D9" s="4" t="str">
        <f>IFERROR(VLOOKUP(B9,Słownik!A:C,3,0),0)</f>
        <v>Ścisła</v>
      </c>
      <c r="E9" s="4"/>
      <c r="F9" s="4">
        <f>G9-SUMIF(Transekt!$B:$B,Podsumowanie!B9,Transekt!$F:$F)</f>
        <v>58</v>
      </c>
      <c r="G9" s="4">
        <f>SUMIF(Punkt!$B:$B,Podsumowanie!B9,Punkt!$R:$R)+SUMIF(Transekt!$B:$B,Podsumowanie!B9,Transekt!$F:$F)</f>
        <v>58</v>
      </c>
      <c r="I9" s="1"/>
      <c r="J9" s="1"/>
      <c r="K9" s="1"/>
      <c r="O9" s="1"/>
    </row>
    <row r="10" spans="1:15" x14ac:dyDescent="0.25">
      <c r="A10" s="5">
        <v>9</v>
      </c>
      <c r="B10" s="4" t="s">
        <v>30</v>
      </c>
      <c r="C10" s="4" t="str">
        <f>IFERROR(VLOOKUP(B10,Słownik!A:C,2,0),0)</f>
        <v>Ardean cinerea</v>
      </c>
      <c r="D10" s="4" t="str">
        <f>IFERROR(VLOOKUP(B10,Słownik!A:C,3,0),0)</f>
        <v>Częściowa</v>
      </c>
      <c r="E10" s="4"/>
      <c r="F10" s="4">
        <f>G10-SUMIF(Transekt!$B:$B,Podsumowanie!B10,Transekt!$F:$F)</f>
        <v>3</v>
      </c>
      <c r="G10" s="4">
        <f>SUMIF(Punkt!$B:$B,Podsumowanie!B10,Punkt!$R:$R)+SUMIF(Transekt!$B:$B,Podsumowanie!B10,Transekt!$F:$F)</f>
        <v>3</v>
      </c>
      <c r="I10" s="1"/>
      <c r="J10" s="1"/>
      <c r="K10" s="1"/>
      <c r="O10" s="1"/>
    </row>
    <row r="11" spans="1:15" x14ac:dyDescent="0.25">
      <c r="A11" s="5">
        <v>10</v>
      </c>
      <c r="B11" s="4" t="s">
        <v>101</v>
      </c>
      <c r="C11" s="4" t="str">
        <f>IFERROR(VLOOKUP(B11,Słownik!A:C,2,0),0)</f>
        <v>Spinus spinus</v>
      </c>
      <c r="D11" s="4" t="str">
        <f>IFERROR(VLOOKUP(B11,Słownik!A:C,3,0),0)</f>
        <v>Ścisła</v>
      </c>
      <c r="E11" s="4"/>
      <c r="F11" s="4">
        <f>G11-SUMIF(Transekt!$B:$B,Podsumowanie!B11,Transekt!$F:$F)</f>
        <v>38</v>
      </c>
      <c r="G11" s="4">
        <f>SUMIF(Punkt!$B:$B,Podsumowanie!B11,Punkt!$R:$R)+SUMIF(Transekt!$B:$B,Podsumowanie!B11,Transekt!$F:$F)</f>
        <v>38</v>
      </c>
      <c r="I11" s="1"/>
      <c r="J11" s="1"/>
      <c r="K11" s="1"/>
      <c r="O11" s="1"/>
    </row>
    <row r="12" spans="1:15" x14ac:dyDescent="0.25">
      <c r="A12" s="5">
        <v>11</v>
      </c>
      <c r="B12" s="4" t="s">
        <v>46</v>
      </c>
      <c r="C12" s="4" t="str">
        <f>IFERROR(VLOOKUP(B12,Słownik!A:C,2,0),0)</f>
        <v>Hirundo rustica</v>
      </c>
      <c r="D12" s="4" t="str">
        <f>IFERROR(VLOOKUP(B12,Słownik!A:C,3,0),0)</f>
        <v>Ścisła</v>
      </c>
      <c r="E12" s="4">
        <f>G12-SUMIF(Punkt!$B:$B,Podsumowanie!B12,Punkt!$R:$R)</f>
        <v>11</v>
      </c>
      <c r="F12" s="4">
        <f>G12-SUMIF(Transekt!$B:$B,Podsumowanie!B12,Transekt!$F:$F)</f>
        <v>25</v>
      </c>
      <c r="G12" s="4">
        <f>SUMIF(Punkt!$B:$B,Podsumowanie!B12,Punkt!$R:$R)+SUMIF(Transekt!$B:$B,Podsumowanie!B12,Transekt!$F:$F)</f>
        <v>36</v>
      </c>
      <c r="I12" s="1"/>
      <c r="J12" s="1"/>
      <c r="K12" s="1"/>
      <c r="O12" s="1"/>
    </row>
    <row r="13" spans="1:15" x14ac:dyDescent="0.25">
      <c r="A13" s="5">
        <v>12</v>
      </c>
      <c r="B13" s="4" t="s">
        <v>17</v>
      </c>
      <c r="C13" s="4" t="str">
        <f>IFERROR(VLOOKUP(B13,Słownik!A:C,2,0),0)</f>
        <v>Dendrocopos major</v>
      </c>
      <c r="D13" s="4" t="str">
        <f>IFERROR(VLOOKUP(B13,Słownik!A:C,3,0),0)</f>
        <v>Ścisła</v>
      </c>
      <c r="E13" s="4">
        <f>G13-SUMIF(Punkt!$B:$B,Podsumowanie!B13,Punkt!$R:$R)</f>
        <v>1</v>
      </c>
      <c r="F13" s="4">
        <f>G13-SUMIF(Transekt!$B:$B,Podsumowanie!B13,Transekt!$F:$F)</f>
        <v>4</v>
      </c>
      <c r="G13" s="4">
        <f>SUMIF(Punkt!$B:$B,Podsumowanie!B13,Punkt!$R:$R)+SUMIF(Transekt!$B:$B,Podsumowanie!B13,Transekt!$F:$F)</f>
        <v>5</v>
      </c>
      <c r="I13" s="1"/>
      <c r="J13" s="1"/>
      <c r="K13" s="1"/>
      <c r="O13" s="1"/>
    </row>
    <row r="14" spans="1:15" x14ac:dyDescent="0.25">
      <c r="A14" s="5">
        <v>13</v>
      </c>
      <c r="B14" s="4" t="s">
        <v>42</v>
      </c>
      <c r="C14" s="4" t="str">
        <f>IFERROR(VLOOKUP(B14,Słownik!A:C,2,0),0)</f>
        <v>Chloris chloris</v>
      </c>
      <c r="D14" s="4" t="str">
        <f>IFERROR(VLOOKUP(B14,Słownik!A:C,3,0),0)</f>
        <v>Ścisła</v>
      </c>
      <c r="E14" s="4">
        <f>G14-SUMIF(Punkt!$B:$B,Podsumowanie!B14,Punkt!$R:$R)</f>
        <v>2</v>
      </c>
      <c r="F14" s="4">
        <f>G14-SUMIF(Transekt!$B:$B,Podsumowanie!B14,Transekt!$F:$F)</f>
        <v>29</v>
      </c>
      <c r="G14" s="4">
        <f>SUMIF(Punkt!$B:$B,Podsumowanie!B14,Punkt!$R:$R)+SUMIF(Transekt!$B:$B,Podsumowanie!B14,Transekt!$F:$F)</f>
        <v>31</v>
      </c>
      <c r="I14" s="1"/>
      <c r="J14" s="1"/>
      <c r="K14" s="1"/>
      <c r="O14" s="1"/>
    </row>
    <row r="15" spans="1:15" x14ac:dyDescent="0.25">
      <c r="A15" s="5">
        <v>14</v>
      </c>
      <c r="B15" s="4" t="s">
        <v>51</v>
      </c>
      <c r="C15" s="4" t="str">
        <f>IFERROR(VLOOKUP(B15,Słownik!A:C,2,0),0)</f>
        <v>Corvus frugilegus</v>
      </c>
      <c r="D15" s="4" t="str">
        <f>IFERROR(VLOOKUP(B15,Słownik!A:C,3,0),0)</f>
        <v>Częściowa</v>
      </c>
      <c r="E15" s="4"/>
      <c r="F15" s="4">
        <f>G15-SUMIF(Transekt!$B:$B,Podsumowanie!B15,Transekt!$F:$F)</f>
        <v>47</v>
      </c>
      <c r="G15" s="4">
        <f>SUMIF(Punkt!$B:$B,Podsumowanie!B15,Punkt!$R:$R)+SUMIF(Transekt!$B:$B,Podsumowanie!B15,Transekt!$F:$F)</f>
        <v>47</v>
      </c>
      <c r="I15" s="1"/>
      <c r="J15" s="1"/>
      <c r="K15" s="1"/>
      <c r="O15" s="1"/>
    </row>
    <row r="16" spans="1:15" x14ac:dyDescent="0.25">
      <c r="A16" s="5">
        <v>15</v>
      </c>
      <c r="B16" s="4" t="s">
        <v>66</v>
      </c>
      <c r="C16" s="4" t="str">
        <f>IFERROR(VLOOKUP(B16,Słownik!A:C,2,0),0)</f>
        <v>Lanius collurio</v>
      </c>
      <c r="D16" s="4" t="str">
        <f>IFERROR(VLOOKUP(B16,Słownik!A:C,3,0),0)</f>
        <v>Ścisła</v>
      </c>
      <c r="E16" s="4"/>
      <c r="F16" s="4">
        <f>G16-SUMIF(Transekt!$B:$B,Podsumowanie!B16,Transekt!$F:$F)</f>
        <v>2</v>
      </c>
      <c r="G16" s="4">
        <f>SUMIF(Punkt!$B:$B,Podsumowanie!B16,Punkt!$R:$R)+SUMIF(Transekt!$B:$B,Podsumowanie!B16,Transekt!$F:$F)</f>
        <v>2</v>
      </c>
      <c r="I16" s="1"/>
      <c r="J16" s="1"/>
      <c r="K16" s="1"/>
      <c r="O16" s="1"/>
    </row>
    <row r="17" spans="1:15" x14ac:dyDescent="0.25">
      <c r="A17" s="5">
        <v>16</v>
      </c>
      <c r="B17" s="4" t="s">
        <v>10</v>
      </c>
      <c r="C17" s="4" t="str">
        <f>IFERROR(VLOOKUP(B17,Słownik!A:C,2,0),0)</f>
        <v>Anser anser</v>
      </c>
      <c r="D17" s="4" t="str">
        <f>IFERROR(VLOOKUP(B17,Słownik!A:C,3,0),0)</f>
        <v>Łowny</v>
      </c>
      <c r="E17" s="4"/>
      <c r="F17" s="4">
        <f>G17-SUMIF(Transekt!$B:$B,Podsumowanie!B17,Transekt!$F:$F)</f>
        <v>29</v>
      </c>
      <c r="G17" s="4">
        <f>SUMIF(Punkt!$B:$B,Podsumowanie!B17,Punkt!$R:$R)+SUMIF(Transekt!$B:$B,Podsumowanie!B17,Transekt!$F:$F)</f>
        <v>29</v>
      </c>
      <c r="I17" s="1"/>
      <c r="J17" s="1"/>
      <c r="K17" s="1"/>
      <c r="O17" s="1"/>
    </row>
    <row r="18" spans="1:15" x14ac:dyDescent="0.25">
      <c r="A18" s="5">
        <v>17</v>
      </c>
      <c r="B18" s="4" t="s">
        <v>56</v>
      </c>
      <c r="C18" s="4" t="str">
        <f>IFERROR(VLOOKUP(B18,Słownik!A:C,2,0),0)</f>
        <v>Anser albifrons</v>
      </c>
      <c r="D18" s="4" t="str">
        <f>IFERROR(VLOOKUP(B18,Słownik!A:C,3,0),0)</f>
        <v>Łowny</v>
      </c>
      <c r="E18" s="4"/>
      <c r="F18" s="4">
        <f>G18-SUMIF(Transekt!$B:$B,Podsumowanie!B18,Transekt!$F:$F)</f>
        <v>216</v>
      </c>
      <c r="G18" s="4">
        <f>SUMIF(Punkt!$B:$B,Podsumowanie!B18,Punkt!$R:$R)+SUMIF(Transekt!$B:$B,Podsumowanie!B18,Transekt!$F:$F)</f>
        <v>216</v>
      </c>
      <c r="I18" s="1"/>
      <c r="J18" s="1"/>
      <c r="K18" s="1"/>
      <c r="O18" s="1"/>
    </row>
    <row r="19" spans="1:15" x14ac:dyDescent="0.25">
      <c r="A19" s="5">
        <v>18</v>
      </c>
      <c r="B19" s="4" t="s">
        <v>85</v>
      </c>
      <c r="C19" s="4" t="str">
        <f>IFERROR(VLOOKUP(B19,Słownik!A:C,2,0),0)</f>
        <v>Anser fabalis</v>
      </c>
      <c r="D19" s="4" t="str">
        <f>IFERROR(VLOOKUP(B19,Słownik!A:C,3,0),0)</f>
        <v>-</v>
      </c>
      <c r="E19" s="4"/>
      <c r="F19" s="4">
        <f>G19-SUMIF(Transekt!$B:$B,Podsumowanie!B19,Transekt!$F:$F)</f>
        <v>248</v>
      </c>
      <c r="G19" s="4">
        <f>SUMIF(Punkt!$B:$B,Podsumowanie!B19,Punkt!$R:$R)+SUMIF(Transekt!$B:$B,Podsumowanie!B19,Transekt!$F:$F)</f>
        <v>248</v>
      </c>
      <c r="I19" s="1"/>
      <c r="J19" s="1"/>
      <c r="K19" s="1"/>
      <c r="O19" s="1"/>
    </row>
    <row r="20" spans="1:15" x14ac:dyDescent="0.25">
      <c r="A20" s="5">
        <v>19</v>
      </c>
      <c r="B20" s="4" t="s">
        <v>9</v>
      </c>
      <c r="C20" s="4" t="str">
        <f>IFERROR(VLOOKUP(B20,Słownik!A:C,2,0),0)</f>
        <v>Columba palumbus</v>
      </c>
      <c r="D20" s="4" t="str">
        <f>IFERROR(VLOOKUP(B20,Słownik!A:C,3,0),0)</f>
        <v>Łowny</v>
      </c>
      <c r="E20" s="4">
        <f>G20-SUMIF(Punkt!$B:$B,Podsumowanie!B20,Punkt!$R:$R)</f>
        <v>12</v>
      </c>
      <c r="F20" s="4">
        <f>G20-SUMIF(Transekt!$B:$B,Podsumowanie!B20,Transekt!$F:$F)</f>
        <v>66</v>
      </c>
      <c r="G20" s="4">
        <f>SUMIF(Punkt!$B:$B,Podsumowanie!B20,Punkt!$R:$R)+SUMIF(Transekt!$B:$B,Podsumowanie!B20,Transekt!$F:$F)</f>
        <v>78</v>
      </c>
      <c r="I20" s="1"/>
      <c r="J20" s="1"/>
      <c r="K20" s="1"/>
      <c r="O20" s="1"/>
    </row>
    <row r="21" spans="1:15" x14ac:dyDescent="0.25">
      <c r="A21" s="5">
        <v>20</v>
      </c>
      <c r="B21" s="4" t="s">
        <v>265</v>
      </c>
      <c r="C21" s="4" t="str">
        <f>IFERROR(VLOOKUP(B21,Słownik!A:C,2,0),0)</f>
        <v>Apus apus</v>
      </c>
      <c r="D21" s="4" t="str">
        <f>IFERROR(VLOOKUP(B21,Słownik!A:C,3,0),0)</f>
        <v>Ścisła</v>
      </c>
      <c r="E21" s="4"/>
      <c r="F21" s="4">
        <f>G21-SUMIF(Transekt!$B:$B,Podsumowanie!B21,Transekt!$F:$F)</f>
        <v>4</v>
      </c>
      <c r="G21" s="4">
        <f>SUMIF(Punkt!$B:$B,Podsumowanie!B21,Punkt!$R:$R)+SUMIF(Transekt!$B:$B,Podsumowanie!B21,Transekt!$F:$F)</f>
        <v>4</v>
      </c>
      <c r="I21" s="1"/>
      <c r="J21" s="1"/>
      <c r="K21" s="1"/>
      <c r="O21" s="1"/>
    </row>
    <row r="22" spans="1:15" x14ac:dyDescent="0.25">
      <c r="A22" s="5">
        <v>21</v>
      </c>
      <c r="B22" s="4" t="s">
        <v>193</v>
      </c>
      <c r="C22" s="4" t="str">
        <f>IFERROR(VLOOKUP(B22,Słownik!A:C,2,0),0)</f>
        <v>Milvus milvus</v>
      </c>
      <c r="D22" s="4" t="str">
        <f>IFERROR(VLOOKUP(B22,Słownik!A:C,3,0),0)</f>
        <v>Ścisła</v>
      </c>
      <c r="E22" s="4"/>
      <c r="F22" s="4">
        <f>G22-SUMIF(Transekt!$B:$B,Podsumowanie!B22,Transekt!$F:$F)</f>
        <v>1</v>
      </c>
      <c r="G22" s="4">
        <f>SUMIF(Punkt!$B:$B,Podsumowanie!B22,Punkt!$R:$R)+SUMIF(Transekt!$B:$B,Podsumowanie!B22,Transekt!$F:$F)</f>
        <v>1</v>
      </c>
      <c r="I22" s="1"/>
      <c r="J22" s="1"/>
      <c r="K22" s="1"/>
      <c r="O22" s="1"/>
    </row>
    <row r="23" spans="1:15" x14ac:dyDescent="0.25">
      <c r="A23" s="5">
        <v>22</v>
      </c>
      <c r="B23" s="4" t="s">
        <v>72</v>
      </c>
      <c r="C23" s="4" t="str">
        <f>IFERROR(VLOOKUP(B23,Słownik!A:C,2,0),0)</f>
        <v>Sylvia atricapilla</v>
      </c>
      <c r="D23" s="4" t="str">
        <f>IFERROR(VLOOKUP(B23,Słownik!A:C,3,0),0)</f>
        <v>Ścisła</v>
      </c>
      <c r="E23" s="4">
        <f>G23-SUMIF(Punkt!$B:$B,Podsumowanie!B23,Punkt!$R:$R)</f>
        <v>2</v>
      </c>
      <c r="F23" s="4">
        <f>G23-SUMIF(Transekt!$B:$B,Podsumowanie!B23,Transekt!$F:$F)</f>
        <v>4</v>
      </c>
      <c r="G23" s="4">
        <f>SUMIF(Punkt!$B:$B,Podsumowanie!B23,Punkt!$R:$R)+SUMIF(Transekt!$B:$B,Podsumowanie!B23,Transekt!$F:$F)</f>
        <v>6</v>
      </c>
      <c r="I23" s="1"/>
      <c r="J23" s="1"/>
      <c r="K23" s="1"/>
      <c r="O23" s="1"/>
    </row>
    <row r="24" spans="1:15" x14ac:dyDescent="0.25">
      <c r="A24" s="5">
        <v>23</v>
      </c>
      <c r="B24" s="4" t="s">
        <v>43</v>
      </c>
      <c r="C24" s="4" t="str">
        <f>IFERROR(VLOOKUP(B24,Słownik!A:C,2,0),0)</f>
        <v>Corvus monedula</v>
      </c>
      <c r="D24" s="4" t="str">
        <f>IFERROR(VLOOKUP(B24,Słownik!A:C,3,0),0)</f>
        <v>Ścisła</v>
      </c>
      <c r="E24" s="4">
        <f>G24-SUMIF(Punkt!$B:$B,Podsumowanie!B24,Punkt!$R:$R)</f>
        <v>2</v>
      </c>
      <c r="F24" s="4">
        <f>G24-SUMIF(Transekt!$B:$B,Podsumowanie!B24,Transekt!$F:$F)</f>
        <v>20</v>
      </c>
      <c r="G24" s="4">
        <f>SUMIF(Punkt!$B:$B,Podsumowanie!B24,Punkt!$R:$R)+SUMIF(Transekt!$B:$B,Podsumowanie!B24,Transekt!$F:$F)</f>
        <v>22</v>
      </c>
      <c r="I24" s="1"/>
      <c r="J24" s="1"/>
      <c r="K24" s="1"/>
      <c r="O24" s="1"/>
    </row>
    <row r="25" spans="1:15" x14ac:dyDescent="0.25">
      <c r="A25" s="5">
        <v>24</v>
      </c>
      <c r="B25" s="4" t="s">
        <v>98</v>
      </c>
      <c r="C25" s="4" t="str">
        <f>IFERROR(VLOOKUP(B25,Słownik!A:C,2,0),0)</f>
        <v>Phoenicurus ochruros</v>
      </c>
      <c r="D25" s="4" t="str">
        <f>IFERROR(VLOOKUP(B25,Słownik!A:C,3,0),0)</f>
        <v>Ścisła</v>
      </c>
      <c r="E25" s="4">
        <f>G25-SUMIF(Punkt!$B:$B,Podsumowanie!B25,Punkt!$R:$R)</f>
        <v>2</v>
      </c>
      <c r="F25" s="4">
        <f>G25-SUMIF(Transekt!$B:$B,Podsumowanie!B25,Transekt!$F:$F)</f>
        <v>4</v>
      </c>
      <c r="G25" s="4">
        <f>SUMIF(Punkt!$B:$B,Podsumowanie!B25,Punkt!$R:$R)+SUMIF(Transekt!$B:$B,Podsumowanie!B25,Transekt!$F:$F)</f>
        <v>6</v>
      </c>
      <c r="I25" s="1"/>
      <c r="J25" s="1"/>
      <c r="K25" s="1"/>
      <c r="O25" s="1"/>
    </row>
    <row r="26" spans="1:15" x14ac:dyDescent="0.25">
      <c r="A26" s="5">
        <v>25</v>
      </c>
      <c r="B26" s="4" t="s">
        <v>27</v>
      </c>
      <c r="C26" s="4" t="str">
        <f>IFERROR(VLOOKUP(B26,Słownik!A:C,2,0),0)</f>
        <v>Turdus merula</v>
      </c>
      <c r="D26" s="4" t="str">
        <f>IFERROR(VLOOKUP(B26,Słownik!A:C,3,0),0)</f>
        <v>Ścisła</v>
      </c>
      <c r="E26" s="4">
        <f>G26-SUMIF(Punkt!$B:$B,Podsumowanie!B26,Punkt!$R:$R)</f>
        <v>1</v>
      </c>
      <c r="F26" s="4">
        <f>G26-SUMIF(Transekt!$B:$B,Podsumowanie!B26,Transekt!$F:$F)</f>
        <v>4</v>
      </c>
      <c r="G26" s="4">
        <f>SUMIF(Punkt!$B:$B,Podsumowanie!B26,Punkt!$R:$R)+SUMIF(Transekt!$B:$B,Podsumowanie!B26,Transekt!$F:$F)</f>
        <v>5</v>
      </c>
      <c r="I26" s="1"/>
      <c r="J26" s="1"/>
      <c r="K26" s="1"/>
      <c r="O26" s="1"/>
    </row>
    <row r="27" spans="1:15" x14ac:dyDescent="0.25">
      <c r="A27" s="5">
        <v>26</v>
      </c>
      <c r="B27" s="4" t="s">
        <v>34</v>
      </c>
      <c r="C27" s="4" t="str">
        <f>IFERROR(VLOOKUP(B27,Słownik!A:C,2,0),0)</f>
        <v>Corvus corax</v>
      </c>
      <c r="D27" s="4" t="str">
        <f>IFERROR(VLOOKUP(B27,Słownik!A:C,3,0),0)</f>
        <v>Częściowa</v>
      </c>
      <c r="E27" s="4">
        <f>G27-SUMIF(Punkt!$B:$B,Podsumowanie!B27,Punkt!$R:$R)</f>
        <v>2</v>
      </c>
      <c r="F27" s="4">
        <f>G27-SUMIF(Transekt!$B:$B,Podsumowanie!B27,Transekt!$F:$F)</f>
        <v>15</v>
      </c>
      <c r="G27" s="4">
        <f>SUMIF(Punkt!$B:$B,Podsumowanie!B27,Punkt!$R:$R)+SUMIF(Transekt!$B:$B,Podsumowanie!B27,Transekt!$F:$F)</f>
        <v>17</v>
      </c>
      <c r="I27" s="1"/>
      <c r="J27" s="1"/>
      <c r="K27" s="1"/>
      <c r="O27" s="1"/>
    </row>
    <row r="28" spans="1:15" x14ac:dyDescent="0.25">
      <c r="A28" s="5">
        <v>27</v>
      </c>
      <c r="B28" s="4" t="s">
        <v>4</v>
      </c>
      <c r="C28" s="4" t="str">
        <f>IFERROR(VLOOKUP(B28,Słownik!A:C,2,0),0)</f>
        <v>Anas playtrhynchos</v>
      </c>
      <c r="D28" s="4" t="str">
        <f>IFERROR(VLOOKUP(B28,Słownik!A:C,3,0),0)</f>
        <v>Łowny</v>
      </c>
      <c r="E28" s="4"/>
      <c r="F28" s="4">
        <f>G28-SUMIF(Transekt!$B:$B,Podsumowanie!B28,Transekt!$F:$F)</f>
        <v>13</v>
      </c>
      <c r="G28" s="4">
        <f>SUMIF(Punkt!$B:$B,Podsumowanie!B28,Punkt!$R:$R)+SUMIF(Transekt!$B:$B,Podsumowanie!B28,Transekt!$F:$F)</f>
        <v>13</v>
      </c>
      <c r="I28" s="1"/>
      <c r="J28" s="1"/>
      <c r="K28" s="1"/>
      <c r="O28" s="1"/>
    </row>
    <row r="29" spans="1:15" x14ac:dyDescent="0.25">
      <c r="A29" s="5">
        <v>28</v>
      </c>
      <c r="B29" s="4" t="s">
        <v>74</v>
      </c>
      <c r="C29" s="4" t="str">
        <f>IFERROR(VLOOKUP(B29,Słownik!A:C,2,0),0)</f>
        <v>Cuculus canorus</v>
      </c>
      <c r="D29" s="4" t="str">
        <f>IFERROR(VLOOKUP(B29,Słownik!A:C,3,0),0)</f>
        <v>Ścisła</v>
      </c>
      <c r="E29" s="4">
        <f>G29-SUMIF(Punkt!$B:$B,Podsumowanie!B29,Punkt!$R:$R)</f>
        <v>1</v>
      </c>
      <c r="F29" s="4">
        <f>G29-SUMIF(Transekt!$B:$B,Podsumowanie!B29,Transekt!$F:$F)</f>
        <v>1</v>
      </c>
      <c r="G29" s="4">
        <f>SUMIF(Punkt!$B:$B,Podsumowanie!B29,Punkt!$R:$R)+SUMIF(Transekt!$B:$B,Podsumowanie!B29,Transekt!$F:$F)</f>
        <v>2</v>
      </c>
      <c r="I29" s="1"/>
      <c r="J29" s="1"/>
      <c r="K29" s="1"/>
      <c r="O29" s="1"/>
    </row>
    <row r="30" spans="1:15" x14ac:dyDescent="0.25">
      <c r="A30" s="5">
        <v>29</v>
      </c>
      <c r="B30" s="4" t="s">
        <v>58</v>
      </c>
      <c r="C30" s="4" t="str">
        <f>IFERROR(VLOOKUP(B30,Słownik!A:C,2,0),0)</f>
        <v>Turdus pilaris</v>
      </c>
      <c r="D30" s="4" t="str">
        <f>IFERROR(VLOOKUP(B30,Słownik!A:C,3,0),0)</f>
        <v>Ścisła</v>
      </c>
      <c r="E30" s="4"/>
      <c r="F30" s="4">
        <f>G30-SUMIF(Transekt!$B:$B,Podsumowanie!B30,Transekt!$F:$F)</f>
        <v>17</v>
      </c>
      <c r="G30" s="4">
        <f>SUMIF(Punkt!$B:$B,Podsumowanie!B30,Punkt!$R:$R)+SUMIF(Transekt!$B:$B,Podsumowanie!B30,Transekt!$F:$F)</f>
        <v>17</v>
      </c>
      <c r="I30" s="1"/>
      <c r="J30" s="1"/>
      <c r="K30" s="1"/>
      <c r="O30" s="1"/>
    </row>
    <row r="31" spans="1:15" x14ac:dyDescent="0.25">
      <c r="A31" s="5">
        <v>30</v>
      </c>
      <c r="B31" s="4" t="s">
        <v>84</v>
      </c>
      <c r="C31" s="4" t="str">
        <f>IFERROR(VLOOKUP(B31,Słownik!A:C,2,0),0)</f>
        <v>Lullula arborea</v>
      </c>
      <c r="D31" s="4" t="str">
        <f>IFERROR(VLOOKUP(B31,Słownik!A:C,3,0),0)</f>
        <v>Ścisła</v>
      </c>
      <c r="E31" s="4">
        <f>G31-SUMIF(Punkt!$B:$B,Podsumowanie!B31,Punkt!$R:$R)</f>
        <v>2</v>
      </c>
      <c r="F31" s="4">
        <f>G31-SUMIF(Transekt!$B:$B,Podsumowanie!B31,Transekt!$F:$F)</f>
        <v>2</v>
      </c>
      <c r="G31" s="4">
        <f>SUMIF(Punkt!$B:$B,Podsumowanie!B31,Punkt!$R:$R)+SUMIF(Transekt!$B:$B,Podsumowanie!B31,Transekt!$F:$F)</f>
        <v>4</v>
      </c>
      <c r="I31" s="1"/>
      <c r="J31" s="1"/>
      <c r="K31" s="1"/>
      <c r="O31" s="1"/>
    </row>
    <row r="32" spans="1:15" x14ac:dyDescent="0.25">
      <c r="A32" s="5">
        <v>31</v>
      </c>
      <c r="B32" s="4" t="s">
        <v>40</v>
      </c>
      <c r="C32" s="4" t="str">
        <f>IFERROR(VLOOKUP(B32,Słownik!A:C,2,0),0)</f>
        <v>Cygnus olor</v>
      </c>
      <c r="D32" s="4" t="str">
        <f>IFERROR(VLOOKUP(B32,Słownik!A:C,3,0),0)</f>
        <v>Ścisła</v>
      </c>
      <c r="E32" s="4"/>
      <c r="F32" s="4">
        <f>G32-SUMIF(Transekt!$B:$B,Podsumowanie!B32,Transekt!$F:$F)</f>
        <v>12</v>
      </c>
      <c r="G32" s="4">
        <f>SUMIF(Punkt!$B:$B,Podsumowanie!B32,Punkt!$R:$R)+SUMIF(Transekt!$B:$B,Podsumowanie!B32,Transekt!$F:$F)</f>
        <v>12</v>
      </c>
      <c r="I32" s="1"/>
      <c r="J32" s="1"/>
      <c r="K32" s="1"/>
      <c r="O32" s="1"/>
    </row>
    <row r="33" spans="1:15" x14ac:dyDescent="0.25">
      <c r="A33" s="5">
        <v>32</v>
      </c>
      <c r="B33" s="4" t="s">
        <v>93</v>
      </c>
      <c r="C33" s="4" t="str">
        <f>IFERROR(VLOOKUP(B33,Słownik!A:C,2,0),0)</f>
        <v>Acrocephalus palustris</v>
      </c>
      <c r="D33" s="4" t="str">
        <f>IFERROR(VLOOKUP(B33,Słownik!A:C,3,0),0)</f>
        <v>Ścisła</v>
      </c>
      <c r="E33" s="4"/>
      <c r="F33" s="4">
        <f>G33-SUMIF(Transekt!$B:$B,Podsumowanie!B33,Transekt!$F:$F)</f>
        <v>1</v>
      </c>
      <c r="G33" s="4">
        <f>SUMIF(Punkt!$B:$B,Podsumowanie!B33,Punkt!$R:$R)+SUMIF(Transekt!$B:$B,Podsumowanie!B33,Transekt!$F:$F)</f>
        <v>1</v>
      </c>
      <c r="I33" s="1"/>
      <c r="J33" s="1"/>
      <c r="K33" s="1"/>
      <c r="O33" s="1"/>
    </row>
    <row r="34" spans="1:15" x14ac:dyDescent="0.25">
      <c r="A34" s="5">
        <v>33</v>
      </c>
      <c r="B34" s="4" t="s">
        <v>11</v>
      </c>
      <c r="C34" s="4" t="str">
        <f>IFERROR(VLOOKUP(B34,Słownik!A:C,2,0),0)</f>
        <v>Linaria cannabina</v>
      </c>
      <c r="D34" s="4" t="str">
        <f>IFERROR(VLOOKUP(B34,Słownik!A:C,3,0),0)</f>
        <v>Ścisła</v>
      </c>
      <c r="E34" s="4"/>
      <c r="F34" s="4">
        <f>G34-SUMIF(Transekt!$B:$B,Podsumowanie!B34,Transekt!$F:$F)</f>
        <v>6</v>
      </c>
      <c r="G34" s="4">
        <f>SUMIF(Punkt!$B:$B,Podsumowanie!B34,Punkt!$R:$R)+SUMIF(Transekt!$B:$B,Podsumowanie!B34,Transekt!$F:$F)</f>
        <v>6</v>
      </c>
      <c r="I34" s="1"/>
      <c r="J34" s="1"/>
      <c r="K34" s="1"/>
      <c r="O34" s="1"/>
    </row>
    <row r="35" spans="1:15" x14ac:dyDescent="0.25">
      <c r="A35" s="5">
        <v>34</v>
      </c>
      <c r="B35" s="4" t="s">
        <v>18</v>
      </c>
      <c r="C35" s="4" t="str">
        <f>IFERROR(VLOOKUP(B35,Słownik!A:C,2,0),0)</f>
        <v>Parus montanus</v>
      </c>
      <c r="D35" s="4" t="str">
        <f>IFERROR(VLOOKUP(B35,Słownik!A:C,3,0),0)</f>
        <v>Ścisła</v>
      </c>
      <c r="E35" s="4">
        <f>G35-SUMIF(Punkt!$B:$B,Podsumowanie!B35,Punkt!$R:$R)</f>
        <v>5</v>
      </c>
      <c r="F35" s="4">
        <f>G35-SUMIF(Transekt!$B:$B,Podsumowanie!B35,Transekt!$F:$F)</f>
        <v>40</v>
      </c>
      <c r="G35" s="4">
        <f>SUMIF(Punkt!$B:$B,Podsumowanie!B35,Punkt!$R:$R)+SUMIF(Transekt!$B:$B,Podsumowanie!B35,Transekt!$F:$F)</f>
        <v>45</v>
      </c>
      <c r="I35" s="1"/>
      <c r="J35" s="1"/>
      <c r="K35" s="1"/>
      <c r="O35" s="1"/>
    </row>
    <row r="36" spans="1:15" x14ac:dyDescent="0.25">
      <c r="A36" s="5">
        <v>35</v>
      </c>
      <c r="B36" s="4" t="s">
        <v>16</v>
      </c>
      <c r="C36" s="4" t="str">
        <f>IFERROR(VLOOKUP(B36,Słownik!A:C,2,0),0)</f>
        <v>Cyanistes caeruleus</v>
      </c>
      <c r="D36" s="4" t="str">
        <f>IFERROR(VLOOKUP(B36,Słownik!A:C,3,0),0)</f>
        <v>Ścisła</v>
      </c>
      <c r="E36" s="4">
        <f>G36-SUMIF(Punkt!$B:$B,Podsumowanie!B36,Punkt!$R:$R)</f>
        <v>1</v>
      </c>
      <c r="F36" s="4">
        <f>G36-SUMIF(Transekt!$B:$B,Podsumowanie!B36,Transekt!$F:$F)</f>
        <v>3</v>
      </c>
      <c r="G36" s="4">
        <f>SUMIF(Punkt!$B:$B,Podsumowanie!B36,Punkt!$R:$R)+SUMIF(Transekt!$B:$B,Podsumowanie!B36,Transekt!$F:$F)</f>
        <v>4</v>
      </c>
      <c r="I36" s="1"/>
      <c r="J36" s="1"/>
      <c r="K36" s="1"/>
      <c r="O36" s="1"/>
    </row>
    <row r="37" spans="1:15" x14ac:dyDescent="0.25">
      <c r="A37" s="5">
        <v>36</v>
      </c>
      <c r="B37" s="6" t="s">
        <v>13</v>
      </c>
      <c r="C37" s="4" t="str">
        <f>IFERROR(VLOOKUP(B37,Słownik!A:C,2,0),0)</f>
        <v>Buteo buteo</v>
      </c>
      <c r="D37" s="4" t="str">
        <f>IFERROR(VLOOKUP(B37,Słownik!A:C,3,0),0)</f>
        <v>Ścisła</v>
      </c>
      <c r="E37" s="4">
        <f>G37-SUMIF(Punkt!$B:$B,Podsumowanie!B37,Punkt!$R:$R)</f>
        <v>2</v>
      </c>
      <c r="F37" s="4">
        <f>G37-SUMIF(Transekt!$B:$B,Podsumowanie!B37,Transekt!$F:$F)</f>
        <v>9</v>
      </c>
      <c r="G37" s="4">
        <f>SUMIF(Punkt!$B:$B,Podsumowanie!B37,Punkt!$R:$R)+SUMIF(Transekt!$B:$B,Podsumowanie!B37,Transekt!$F:$F)</f>
        <v>11</v>
      </c>
      <c r="I37" s="1"/>
      <c r="J37" s="1"/>
      <c r="K37" s="1"/>
      <c r="O37" s="1"/>
    </row>
    <row r="38" spans="1:15" x14ac:dyDescent="0.25">
      <c r="A38" s="5">
        <v>37</v>
      </c>
      <c r="B38" s="4" t="s">
        <v>269</v>
      </c>
      <c r="C38" s="4" t="str">
        <f>IFERROR(VLOOKUP(B38,Słownik!A:C,2,0),0)</f>
        <v>Buteo lagopus</v>
      </c>
      <c r="D38" s="4" t="str">
        <f>IFERROR(VLOOKUP(B38,Słownik!A:C,3,0),0)</f>
        <v>Ścisła</v>
      </c>
      <c r="E38" s="4"/>
      <c r="F38" s="4">
        <f>G38-SUMIF(Transekt!$B:$B,Podsumowanie!B38,Transekt!$F:$F)</f>
        <v>1</v>
      </c>
      <c r="G38" s="4">
        <f>SUMIF(Punkt!$B:$B,Podsumowanie!B38,Punkt!$R:$R)+SUMIF(Transekt!$B:$B,Podsumowanie!B38,Transekt!$F:$F)</f>
        <v>1</v>
      </c>
      <c r="I38" s="1"/>
      <c r="J38" s="1"/>
      <c r="K38" s="1"/>
      <c r="O38" s="1"/>
    </row>
    <row r="39" spans="1:15" x14ac:dyDescent="0.25">
      <c r="A39" s="5">
        <v>38</v>
      </c>
      <c r="B39" s="4" t="s">
        <v>57</v>
      </c>
      <c r="C39" s="4" t="str">
        <f>IFERROR(VLOOKUP(B39,Słownik!A:C,2,0),0)</f>
        <v>Delichon urbicum</v>
      </c>
      <c r="D39" s="4" t="str">
        <f>IFERROR(VLOOKUP(B39,Słownik!A:C,3,0),0)</f>
        <v>Ścisła</v>
      </c>
      <c r="E39" s="4"/>
      <c r="F39" s="4">
        <f>G39-SUMIF(Transekt!$B:$B,Podsumowanie!B39,Transekt!$F:$F)</f>
        <v>11</v>
      </c>
      <c r="G39" s="4">
        <f>SUMIF(Punkt!$B:$B,Podsumowanie!B39,Punkt!$R:$R)+SUMIF(Transekt!$B:$B,Podsumowanie!B39,Transekt!$F:$F)</f>
        <v>11</v>
      </c>
      <c r="I39" s="1"/>
      <c r="J39" s="1"/>
      <c r="K39" s="1"/>
      <c r="O39" s="1"/>
    </row>
    <row r="40" spans="1:15" x14ac:dyDescent="0.25">
      <c r="A40" s="5">
        <v>39</v>
      </c>
      <c r="B40" s="4" t="s">
        <v>94</v>
      </c>
      <c r="C40" s="4" t="str">
        <f>IFERROR(VLOOKUP(B40,Słownik!A:C,2,0),0)</f>
        <v>Phylloscopus trochilus</v>
      </c>
      <c r="D40" s="4" t="str">
        <f>IFERROR(VLOOKUP(B40,Słownik!A:C,3,0),0)</f>
        <v>Ścisła</v>
      </c>
      <c r="E40" s="4">
        <f>G40-SUMIF(Punkt!$B:$B,Podsumowanie!B40,Punkt!$R:$R)</f>
        <v>1</v>
      </c>
      <c r="F40" s="4">
        <f>G40-SUMIF(Transekt!$B:$B,Podsumowanie!B40,Transekt!$F:$F)</f>
        <v>1</v>
      </c>
      <c r="G40" s="4">
        <f>SUMIF(Punkt!$B:$B,Podsumowanie!B40,Punkt!$R:$R)+SUMIF(Transekt!$B:$B,Podsumowanie!B40,Transekt!$F:$F)</f>
        <v>2</v>
      </c>
    </row>
    <row r="41" spans="1:15" x14ac:dyDescent="0.25">
      <c r="A41" s="5">
        <v>40</v>
      </c>
      <c r="B41" s="4" t="s">
        <v>95</v>
      </c>
      <c r="C41" s="4" t="str">
        <f>IFERROR(VLOOKUP(B41,Słownik!A:C,2,0),0)</f>
        <v>Phylloscopus collybita</v>
      </c>
      <c r="D41" s="4" t="str">
        <f>IFERROR(VLOOKUP(B41,Słownik!A:C,3,0),0)</f>
        <v>Ścisła</v>
      </c>
      <c r="E41" s="4">
        <f>G41-SUMIF(Punkt!$B:$B,Podsumowanie!B41,Punkt!$R:$R)</f>
        <v>4</v>
      </c>
      <c r="F41" s="4">
        <f>G41-SUMIF(Transekt!$B:$B,Podsumowanie!B41,Transekt!$F:$F)</f>
        <v>5</v>
      </c>
      <c r="G41" s="4">
        <f>SUMIF(Punkt!$B:$B,Podsumowanie!B41,Punkt!$R:$R)+SUMIF(Transekt!$B:$B,Podsumowanie!B41,Transekt!$F:$F)</f>
        <v>9</v>
      </c>
    </row>
    <row r="42" spans="1:15" x14ac:dyDescent="0.25">
      <c r="A42" s="5">
        <v>41</v>
      </c>
      <c r="B42" s="4" t="s">
        <v>21</v>
      </c>
      <c r="C42" s="4" t="str">
        <f>IFERROR(VLOOKUP(B42,Słownik!A:C,2,0),0)</f>
        <v>Motacilla alba</v>
      </c>
      <c r="D42" s="4" t="str">
        <f>IFERROR(VLOOKUP(B42,Słownik!A:C,3,0),0)</f>
        <v>Ścisła</v>
      </c>
      <c r="E42" s="4"/>
      <c r="F42" s="4">
        <f>G42-SUMIF(Transekt!$B:$B,Podsumowanie!B42,Transekt!$F:$F)</f>
        <v>12</v>
      </c>
      <c r="G42" s="4">
        <f>SUMIF(Punkt!$B:$B,Podsumowanie!B42,Punkt!$R:$R)+SUMIF(Transekt!$B:$B,Podsumowanie!B42,Transekt!$F:$F)</f>
        <v>12</v>
      </c>
    </row>
    <row r="43" spans="1:15" x14ac:dyDescent="0.25">
      <c r="A43" s="5">
        <v>42</v>
      </c>
      <c r="B43" s="4" t="s">
        <v>7</v>
      </c>
      <c r="C43" s="4" t="str">
        <f>IFERROR(VLOOKUP(B43,Słownik!A:C,2,0),0)</f>
        <v>Motacilla flava</v>
      </c>
      <c r="D43" s="4" t="str">
        <f>IFERROR(VLOOKUP(B43,Słownik!A:C,3,0),0)</f>
        <v>Ścisła</v>
      </c>
      <c r="E43" s="4">
        <f>G43-SUMIF(Punkt!$B:$B,Podsumowanie!B43,Punkt!$R:$R)</f>
        <v>4</v>
      </c>
      <c r="F43" s="4">
        <f>G43-SUMIF(Transekt!$B:$B,Podsumowanie!B43,Transekt!$F:$F)</f>
        <v>10</v>
      </c>
      <c r="G43" s="4">
        <f>SUMIF(Punkt!$B:$B,Podsumowanie!B43,Punkt!$R:$R)+SUMIF(Transekt!$B:$B,Podsumowanie!B43,Transekt!$F:$F)</f>
        <v>14</v>
      </c>
    </row>
    <row r="44" spans="1:15" x14ac:dyDescent="0.25">
      <c r="A44" s="5">
        <v>43</v>
      </c>
      <c r="B44" s="4" t="s">
        <v>73</v>
      </c>
      <c r="C44" s="4" t="str">
        <f>IFERROR(VLOOKUP(B44,Słownik!A:C,2,0),0)</f>
        <v>Saxicola rubetra</v>
      </c>
      <c r="D44" s="4" t="str">
        <f>IFERROR(VLOOKUP(B44,Słownik!A:C,3,0),0)</f>
        <v>Ścisła</v>
      </c>
      <c r="E44" s="4"/>
      <c r="F44" s="4">
        <f>G44-SUMIF(Transekt!$B:$B,Podsumowanie!B44,Transekt!$F:$F)</f>
        <v>1</v>
      </c>
      <c r="G44" s="4">
        <f>SUMIF(Punkt!$B:$B,Podsumowanie!B44,Punkt!$R:$R)+SUMIF(Transekt!$B:$B,Podsumowanie!B44,Transekt!$F:$F)</f>
        <v>1</v>
      </c>
    </row>
    <row r="45" spans="1:15" x14ac:dyDescent="0.25">
      <c r="A45" s="5">
        <v>44</v>
      </c>
      <c r="B45" s="4" t="s">
        <v>44</v>
      </c>
      <c r="C45" s="4" t="str">
        <f>IFERROR(VLOOKUP(B45,Słownik!A:C,2,0),0)</f>
        <v>Emberiza calandra</v>
      </c>
      <c r="D45" s="4" t="str">
        <f>IFERROR(VLOOKUP(B45,Słownik!A:C,3,0),0)</f>
        <v>Ścisła</v>
      </c>
      <c r="E45" s="4">
        <f>G45-SUMIF(Punkt!$B:$B,Podsumowanie!B45,Punkt!$R:$R)</f>
        <v>9</v>
      </c>
      <c r="F45" s="4">
        <f>G45-SUMIF(Transekt!$B:$B,Podsumowanie!B45,Transekt!$F:$F)</f>
        <v>24</v>
      </c>
      <c r="G45" s="4">
        <f>SUMIF(Punkt!$B:$B,Podsumowanie!B45,Punkt!$R:$R)+SUMIF(Transekt!$B:$B,Podsumowanie!B45,Transekt!$F:$F)</f>
        <v>33</v>
      </c>
    </row>
    <row r="46" spans="1:15" x14ac:dyDescent="0.25">
      <c r="A46" s="5">
        <v>45</v>
      </c>
      <c r="B46" s="4" t="s">
        <v>268</v>
      </c>
      <c r="C46" s="4" t="str">
        <f>IFERROR(VLOOKUP(B46,Słownik!A:C,2,0),0)</f>
        <v>Schoeniclus schoeniclus</v>
      </c>
      <c r="D46" s="4" t="str">
        <f>IFERROR(VLOOKUP(B46,Słownik!A:C,3,0),0)</f>
        <v>Ścisła</v>
      </c>
      <c r="E46" s="4">
        <f>G46-SUMIF(Punkt!$B:$B,Podsumowanie!B46,Punkt!$R:$R)</f>
        <v>5</v>
      </c>
      <c r="F46" s="4">
        <f>G46-SUMIF(Transekt!$B:$B,Podsumowanie!B46,Transekt!$F:$F)</f>
        <v>4</v>
      </c>
      <c r="G46" s="4">
        <f>SUMIF(Punkt!$B:$B,Podsumowanie!B46,Punkt!$R:$R)+SUMIF(Transekt!$B:$B,Podsumowanie!B46,Transekt!$F:$F)</f>
        <v>9</v>
      </c>
    </row>
    <row r="47" spans="1:15" x14ac:dyDescent="0.25">
      <c r="A47" s="5">
        <v>46</v>
      </c>
      <c r="B47" s="4" t="s">
        <v>81</v>
      </c>
      <c r="C47" s="4" t="str">
        <f>IFERROR(VLOOKUP(B47,Słownik!A:C,2,0),0)</f>
        <v>Coturnix coturnix</v>
      </c>
      <c r="D47" s="4" t="str">
        <f>IFERROR(VLOOKUP(B47,Słownik!A:C,3,0),0)</f>
        <v>Ścisła</v>
      </c>
      <c r="E47" s="4">
        <f>G47-SUMIF(Punkt!$B:$B,Podsumowanie!B47,Punkt!$R:$R)</f>
        <v>1</v>
      </c>
      <c r="F47" s="4"/>
      <c r="G47" s="4">
        <f>SUMIF(Punkt!$B:$B,Podsumowanie!B47,Punkt!$R:$R)+SUMIF(Transekt!$B:$B,Podsumowanie!B47,Transekt!$F:$F)</f>
        <v>1</v>
      </c>
    </row>
    <row r="48" spans="1:15" x14ac:dyDescent="0.25">
      <c r="A48" s="5">
        <v>47</v>
      </c>
      <c r="B48" s="4" t="s">
        <v>52</v>
      </c>
      <c r="C48" s="4" t="str">
        <f>IFERROR(VLOOKUP(B48,Słownik!A:C,2,0),0)</f>
        <v>Falco tinnunculus</v>
      </c>
      <c r="D48" s="4" t="str">
        <f>IFERROR(VLOOKUP(B48,Słownik!A:C,3,0),0)</f>
        <v>Ścisła</v>
      </c>
      <c r="E48" s="4"/>
      <c r="F48" s="4">
        <f>G48-SUMIF(Transekt!$B:$B,Podsumowanie!B48,Transekt!$F:$F)</f>
        <v>1</v>
      </c>
      <c r="G48" s="4">
        <f>SUMIF(Punkt!$B:$B,Podsumowanie!B48,Punkt!$R:$R)+SUMIF(Transekt!$B:$B,Podsumowanie!B48,Transekt!$F:$F)</f>
        <v>1</v>
      </c>
    </row>
    <row r="49" spans="1:7" x14ac:dyDescent="0.25">
      <c r="A49" s="5">
        <v>48</v>
      </c>
      <c r="B49" s="4" t="s">
        <v>60</v>
      </c>
      <c r="C49" s="4" t="str">
        <f>IFERROR(VLOOKUP(B49,Słownik!A:C,2,0),0)</f>
        <v>Acrocephalus schoenobaenus</v>
      </c>
      <c r="D49" s="4" t="str">
        <f>IFERROR(VLOOKUP(B49,Słownik!A:C,3,0),0)</f>
        <v>Ścisła</v>
      </c>
      <c r="E49" s="4">
        <f>G49-SUMIF(Punkt!$B:$B,Podsumowanie!B49,Punkt!$R:$R)</f>
        <v>3</v>
      </c>
      <c r="F49" s="4">
        <f>G49-SUMIF(Transekt!$B:$B,Podsumowanie!B49,Transekt!$F:$F)</f>
        <v>1</v>
      </c>
      <c r="G49" s="4">
        <f>SUMIF(Punkt!$B:$B,Podsumowanie!B49,Punkt!$R:$R)+SUMIF(Transekt!$B:$B,Podsumowanie!B49,Transekt!$F:$F)</f>
        <v>4</v>
      </c>
    </row>
    <row r="50" spans="1:7" x14ac:dyDescent="0.25">
      <c r="A50" s="5">
        <v>49</v>
      </c>
      <c r="B50" s="4" t="s">
        <v>33</v>
      </c>
      <c r="C50" s="4" t="str">
        <f>IFERROR(VLOOKUP(B50,Słownik!A:C,2,0),0)</f>
        <v>Streptopelia decaocto</v>
      </c>
      <c r="D50" s="4" t="str">
        <f>IFERROR(VLOOKUP(B50,Słownik!A:C,3,0),0)</f>
        <v>Ścisła</v>
      </c>
      <c r="E50" s="4">
        <f>G50-SUMIF(Punkt!$B:$B,Podsumowanie!B50,Punkt!$R:$R)</f>
        <v>2</v>
      </c>
      <c r="F50" s="4">
        <f>G50-SUMIF(Transekt!$B:$B,Podsumowanie!B50,Transekt!$F:$F)</f>
        <v>24</v>
      </c>
      <c r="G50" s="4">
        <f>SUMIF(Punkt!$B:$B,Podsumowanie!B50,Punkt!$R:$R)+SUMIF(Transekt!$B:$B,Podsumowanie!B50,Transekt!$F:$F)</f>
        <v>26</v>
      </c>
    </row>
    <row r="51" spans="1:7" x14ac:dyDescent="0.25">
      <c r="A51" s="5">
        <v>50</v>
      </c>
      <c r="B51" s="4" t="s">
        <v>3</v>
      </c>
      <c r="C51" s="4" t="str">
        <f>IFERROR(VLOOKUP(B51,Słownik!A:C,2,0),0)</f>
        <v>Alauda arvensis</v>
      </c>
      <c r="D51" s="4" t="str">
        <f>IFERROR(VLOOKUP(B51,Słownik!A:C,3,0),0)</f>
        <v>Ścisła</v>
      </c>
      <c r="E51" s="4">
        <f>G51-SUMIF(Punkt!$B:$B,Podsumowanie!B51,Punkt!$R:$R)</f>
        <v>18</v>
      </c>
      <c r="F51" s="4">
        <f>G51-SUMIF(Transekt!$B:$B,Podsumowanie!B51,Transekt!$F:$F)</f>
        <v>35</v>
      </c>
      <c r="G51" s="4">
        <f>SUMIF(Punkt!$B:$B,Podsumowanie!B51,Punkt!$R:$R)+SUMIF(Transekt!$B:$B,Podsumowanie!B51,Transekt!$F:$F)</f>
        <v>53</v>
      </c>
    </row>
    <row r="52" spans="1:7" x14ac:dyDescent="0.25">
      <c r="A52" s="5">
        <v>51</v>
      </c>
      <c r="B52" s="4" t="s">
        <v>97</v>
      </c>
      <c r="C52" s="4" t="str">
        <f>IFERROR(VLOOKUP(B52,Słownik!A:C,2,0),0)</f>
        <v>Luscinia megarhynchos</v>
      </c>
      <c r="D52" s="4" t="str">
        <f>IFERROR(VLOOKUP(B52,Słownik!A:C,3,0),0)</f>
        <v>Ścisła</v>
      </c>
      <c r="E52" s="4">
        <f>G52-SUMIF(Punkt!$B:$B,Podsumowanie!B52,Punkt!$R:$R)</f>
        <v>1</v>
      </c>
      <c r="F52" s="4"/>
      <c r="G52" s="4">
        <f>SUMIF(Punkt!$B:$B,Podsumowanie!B52,Punkt!$R:$R)+SUMIF(Transekt!$B:$B,Podsumowanie!B52,Transekt!$F:$F)</f>
        <v>1</v>
      </c>
    </row>
    <row r="53" spans="1:7" x14ac:dyDescent="0.25">
      <c r="A53" s="5">
        <v>52</v>
      </c>
      <c r="B53" s="4" t="s">
        <v>26</v>
      </c>
      <c r="C53" s="4" t="str">
        <f>IFERROR(VLOOKUP(B53,Słownik!A:C,2,0),0)</f>
        <v>Garrulus glandarius</v>
      </c>
      <c r="D53" s="4" t="str">
        <f>IFERROR(VLOOKUP(B53,Słownik!A:C,3,0),0)</f>
        <v>Ścisła</v>
      </c>
      <c r="E53" s="4"/>
      <c r="F53" s="4">
        <f>G53-SUMIF(Transekt!$B:$B,Podsumowanie!B53,Transekt!$F:$F)</f>
        <v>5</v>
      </c>
      <c r="G53" s="4">
        <f>SUMIF(Punkt!$B:$B,Podsumowanie!B53,Punkt!$R:$R)+SUMIF(Transekt!$B:$B,Podsumowanie!B53,Transekt!$F:$F)</f>
        <v>5</v>
      </c>
    </row>
    <row r="54" spans="1:7" x14ac:dyDescent="0.25">
      <c r="A54" s="5">
        <v>53</v>
      </c>
      <c r="B54" s="4" t="s">
        <v>47</v>
      </c>
      <c r="C54" s="4" t="str">
        <f>IFERROR(VLOOKUP(B54,Słownik!A:C,2,0),0)</f>
        <v>Pica pica</v>
      </c>
      <c r="D54" s="4" t="str">
        <f>IFERROR(VLOOKUP(B54,Słownik!A:C,3,0),0)</f>
        <v>Częściowa</v>
      </c>
      <c r="E54" s="4">
        <f>G54-SUMIF(Punkt!$B:$B,Podsumowanie!B54,Punkt!$R:$R)</f>
        <v>6</v>
      </c>
      <c r="F54" s="4">
        <f>G54-SUMIF(Transekt!$B:$B,Podsumowanie!B54,Transekt!$F:$F)</f>
        <v>17</v>
      </c>
      <c r="G54" s="4">
        <f>SUMIF(Punkt!$B:$B,Podsumowanie!B54,Punkt!$R:$R)+SUMIF(Transekt!$B:$B,Podsumowanie!B54,Transekt!$F:$F)</f>
        <v>23</v>
      </c>
    </row>
    <row r="55" spans="1:7" x14ac:dyDescent="0.25">
      <c r="A55" s="5">
        <v>54</v>
      </c>
      <c r="B55" s="4" t="s">
        <v>270</v>
      </c>
      <c r="C55" s="4" t="str">
        <f>IFERROR(VLOOKUP(B55,Słownik!A:C,2,0),0)</f>
        <v>Lanius excubitor</v>
      </c>
      <c r="D55" s="4" t="str">
        <f>IFERROR(VLOOKUP(B55,Słownik!A:C,3,0),0)</f>
        <v>Ścisła</v>
      </c>
      <c r="E55" s="4"/>
      <c r="F55" s="4">
        <f>G55-SUMIF(Transekt!$B:$B,Podsumowanie!B55,Transekt!$F:$F)</f>
        <v>1</v>
      </c>
      <c r="G55" s="4">
        <f>SUMIF(Punkt!$B:$B,Podsumowanie!B55,Punkt!$R:$R)+SUMIF(Transekt!$B:$B,Podsumowanie!B55,Transekt!$F:$F)</f>
        <v>1</v>
      </c>
    </row>
    <row r="56" spans="1:7" x14ac:dyDescent="0.25">
      <c r="A56" s="5">
        <v>55</v>
      </c>
      <c r="B56" s="4" t="s">
        <v>5</v>
      </c>
      <c r="C56" s="4" t="str">
        <f>IFERROR(VLOOKUP(B56,Słownik!A:C,2,0),0)</f>
        <v>Carduelis carduelis</v>
      </c>
      <c r="D56" s="4" t="str">
        <f>IFERROR(VLOOKUP(B56,Słownik!A:C,3,0),0)</f>
        <v>Ścisła</v>
      </c>
      <c r="E56" s="4"/>
      <c r="F56" s="4">
        <f>G56-SUMIF(Transekt!$B:$B,Podsumowanie!B56,Transekt!$F:$F)</f>
        <v>51</v>
      </c>
      <c r="G56" s="4">
        <f>SUMIF(Punkt!$B:$B,Podsumowanie!B56,Punkt!$R:$R)+SUMIF(Transekt!$B:$B,Podsumowanie!B56,Transekt!$F:$F)</f>
        <v>51</v>
      </c>
    </row>
    <row r="57" spans="1:7" x14ac:dyDescent="0.25">
      <c r="A57" s="5">
        <v>56</v>
      </c>
      <c r="B57" s="4" t="s">
        <v>6</v>
      </c>
      <c r="C57" s="4" t="str">
        <f>IFERROR(VLOOKUP(B57,Słownik!A:C,2,0),0)</f>
        <v>Sturnus vulgaris</v>
      </c>
      <c r="D57" s="4" t="str">
        <f>IFERROR(VLOOKUP(B57,Słownik!A:C,3,0),0)</f>
        <v>Ścisła</v>
      </c>
      <c r="E57" s="4">
        <f>G57-SUMIF(Punkt!$B:$B,Podsumowanie!B57,Punkt!$R:$R)</f>
        <v>86</v>
      </c>
      <c r="F57" s="4">
        <f>G57-SUMIF(Transekt!$B:$B,Podsumowanie!B57,Transekt!$F:$F)</f>
        <v>230</v>
      </c>
      <c r="G57" s="4">
        <f>SUMIF(Punkt!$B:$B,Podsumowanie!B57,Punkt!$R:$R)+SUMIF(Transekt!$B:$B,Podsumowanie!B57,Transekt!$F:$F)</f>
        <v>316</v>
      </c>
    </row>
    <row r="58" spans="1:7" x14ac:dyDescent="0.25">
      <c r="A58" s="5">
        <v>57</v>
      </c>
      <c r="B58" s="4" t="s">
        <v>39</v>
      </c>
      <c r="C58" s="4" t="str">
        <f>IFERROR(VLOOKUP(B58,Słownik!A:C,2,0),0)</f>
        <v>Chroicocephalus ridibundus</v>
      </c>
      <c r="D58" s="4" t="str">
        <f>IFERROR(VLOOKUP(B58,Słownik!A:C,3,0),0)</f>
        <v>Ścisła</v>
      </c>
      <c r="E58" s="4"/>
      <c r="F58" s="4">
        <f>G58-SUMIF(Transekt!$B:$B,Podsumowanie!B58,Transekt!$F:$F)</f>
        <v>12</v>
      </c>
      <c r="G58" s="4">
        <f>SUMIF(Punkt!$B:$B,Podsumowanie!B58,Punkt!$R:$R)+SUMIF(Transekt!$B:$B,Podsumowanie!B58,Transekt!$F:$F)</f>
        <v>12</v>
      </c>
    </row>
    <row r="59" spans="1:7" x14ac:dyDescent="0.25">
      <c r="A59" s="5">
        <v>58</v>
      </c>
      <c r="B59" s="4" t="s">
        <v>45</v>
      </c>
      <c r="C59" s="4" t="str">
        <f>IFERROR(VLOOKUP(B59,Słownik!A:C,2,0),0)</f>
        <v>Emberiza citrinella</v>
      </c>
      <c r="D59" s="4" t="str">
        <f>IFERROR(VLOOKUP(B59,Słownik!A:C,3,0),0)</f>
        <v>Ścisła</v>
      </c>
      <c r="E59" s="4">
        <f>G59-SUMIF(Punkt!$B:$B,Podsumowanie!B59,Punkt!$R:$R)</f>
        <v>6</v>
      </c>
      <c r="F59" s="4">
        <f>G59-SUMIF(Transekt!$B:$B,Podsumowanie!B59,Transekt!$F:$F)</f>
        <v>43</v>
      </c>
      <c r="G59" s="4">
        <f>SUMIF(Punkt!$B:$B,Podsumowanie!B59,Punkt!$R:$R)+SUMIF(Transekt!$B:$B,Podsumowanie!B59,Transekt!$F:$F)</f>
        <v>49</v>
      </c>
    </row>
    <row r="60" spans="1:7" x14ac:dyDescent="0.25">
      <c r="A60" s="5">
        <v>59</v>
      </c>
      <c r="B60" s="4" t="s">
        <v>90</v>
      </c>
      <c r="C60" s="4" t="str">
        <f>IFERROR(VLOOKUP(B60,Słownik!A:C,2,0),0)</f>
        <v>Oriolus oriolus</v>
      </c>
      <c r="D60" s="4" t="str">
        <f>IFERROR(VLOOKUP(B60,Słownik!A:C,3,0),0)</f>
        <v>Ścisła</v>
      </c>
      <c r="E60" s="4"/>
      <c r="F60" s="4">
        <f>G60-SUMIF(Transekt!$B:$B,Podsumowanie!B60,Transekt!$F:$F)</f>
        <v>1</v>
      </c>
      <c r="G60" s="4">
        <f>SUMIF(Punkt!$B:$B,Podsumowanie!B60,Punkt!$R:$R)+SUMIF(Transekt!$B:$B,Podsumowanie!B60,Transekt!$F:$F)</f>
        <v>1</v>
      </c>
    </row>
    <row r="61" spans="1:7" x14ac:dyDescent="0.25">
      <c r="A61" s="5">
        <v>60</v>
      </c>
      <c r="B61" s="4" t="s">
        <v>271</v>
      </c>
      <c r="C61" s="4" t="str">
        <f>IFERROR(VLOOKUP(B61,Słownik!A:C,2,0),0)</f>
        <v>Corvus corone</v>
      </c>
      <c r="D61" s="4" t="str">
        <f>IFERROR(VLOOKUP(B61,Słownik!A:C,3,0),0)</f>
        <v>Częściowa</v>
      </c>
      <c r="E61" s="4"/>
      <c r="F61" s="4">
        <f>G61-SUMIF(Transekt!$B:$B,Podsumowanie!B61,Transekt!$F:$F)</f>
        <v>14</v>
      </c>
      <c r="G61" s="4">
        <f>SUMIF(Punkt!$B:$B,Podsumowanie!B61,Punkt!$R:$R)+SUMIF(Transekt!$B:$B,Podsumowanie!B61,Transekt!$F:$F)</f>
        <v>14</v>
      </c>
    </row>
    <row r="62" spans="1:7" x14ac:dyDescent="0.25">
      <c r="A62" s="5">
        <v>61</v>
      </c>
      <c r="B62" s="4" t="s">
        <v>48</v>
      </c>
      <c r="C62" s="4" t="str">
        <f>IFERROR(VLOOKUP(B62,Słownik!A:C,2,0),0)</f>
        <v>Passer domesticus</v>
      </c>
      <c r="D62" s="4" t="str">
        <f>IFERROR(VLOOKUP(B62,Słownik!A:C,3,0),0)</f>
        <v>Ścisła</v>
      </c>
      <c r="E62" s="4"/>
      <c r="F62" s="4">
        <f>G62-SUMIF(Transekt!$B:$B,Podsumowanie!B62,Transekt!$F:$F)</f>
        <v>13</v>
      </c>
      <c r="G62" s="4">
        <f>SUMIF(Punkt!$B:$B,Podsumowanie!B62,Punkt!$R:$R)+SUMIF(Transekt!$B:$B,Podsumowanie!B62,Transekt!$F:$F)</f>
        <v>13</v>
      </c>
    </row>
    <row r="63" spans="1:7" x14ac:dyDescent="0.25">
      <c r="A63" s="5">
        <v>62</v>
      </c>
      <c r="B63" s="4" t="s">
        <v>92</v>
      </c>
      <c r="C63" s="4" t="str">
        <f>IFERROR(VLOOKUP(B63,Słownik!A:C,2,0),0)</f>
        <v>Hippolais icterina</v>
      </c>
      <c r="D63" s="4" t="str">
        <f>IFERROR(VLOOKUP(B63,Słownik!A:C,3,0),0)</f>
        <v>Ścisła</v>
      </c>
      <c r="E63" s="4">
        <f>G63-SUMIF(Punkt!$B:$B,Podsumowanie!B63,Punkt!$R:$R)</f>
        <v>1</v>
      </c>
      <c r="F63" s="4"/>
      <c r="G63" s="4">
        <f>SUMIF(Punkt!$B:$B,Podsumowanie!B63,Punkt!$R:$R)+SUMIF(Transekt!$B:$B,Podsumowanie!B63,Transekt!$F:$F)</f>
        <v>1</v>
      </c>
    </row>
    <row r="64" spans="1:7" x14ac:dyDescent="0.25">
      <c r="A64" s="5">
        <v>63</v>
      </c>
      <c r="B64" s="4" t="s">
        <v>35</v>
      </c>
      <c r="C64" s="4" t="str">
        <f>IFERROR(VLOOKUP(B64,Słownik!A:C,2,0),0)</f>
        <v>Fringilla coelebs</v>
      </c>
      <c r="D64" s="4" t="str">
        <f>IFERROR(VLOOKUP(B64,Słownik!A:C,3,0),0)</f>
        <v>Ścisła</v>
      </c>
      <c r="E64" s="4">
        <f>G64-SUMIF(Punkt!$B:$B,Podsumowanie!B64,Punkt!$R:$R)</f>
        <v>5</v>
      </c>
      <c r="F64" s="4">
        <f>G64-SUMIF(Transekt!$B:$B,Podsumowanie!B64,Transekt!$F:$F)</f>
        <v>49</v>
      </c>
      <c r="G64" s="4">
        <f>SUMIF(Punkt!$B:$B,Podsumowanie!B64,Punkt!$R:$R)+SUMIF(Transekt!$B:$B,Podsumowanie!B64,Transekt!$F:$F)</f>
        <v>54</v>
      </c>
    </row>
    <row r="65" spans="1:7" x14ac:dyDescent="0.25">
      <c r="A65" s="5">
        <v>64</v>
      </c>
      <c r="B65" s="4" t="s">
        <v>41</v>
      </c>
      <c r="C65" s="4" t="str">
        <f>IFERROR(VLOOKUP(B65,Słownik!A:C,2,0),0)</f>
        <v>Grus grus</v>
      </c>
      <c r="D65" s="4" t="str">
        <f>IFERROR(VLOOKUP(B65,Słownik!A:C,3,0),0)</f>
        <v>Ścisła</v>
      </c>
      <c r="E65" s="4">
        <f>G65-SUMIF(Punkt!$B:$B,Podsumowanie!B65,Punkt!$R:$R)</f>
        <v>2</v>
      </c>
      <c r="F65" s="4">
        <f>G65-SUMIF(Transekt!$B:$B,Podsumowanie!B65,Transekt!$F:$F)</f>
        <v>27</v>
      </c>
      <c r="G65" s="4">
        <f>SUMIF(Punkt!$B:$B,Podsumowanie!B65,Punkt!$R:$R)+SUMIF(Transekt!$B:$B,Podsumowanie!B65,Transekt!$F:$F)</f>
        <v>29</v>
      </c>
    </row>
    <row r="66" spans="1:7" x14ac:dyDescent="0.25">
      <c r="E66" s="4">
        <f t="shared" ref="E66:F66" si="0">SUM(E2:E65)</f>
        <v>209</v>
      </c>
      <c r="F66" s="4">
        <f t="shared" si="0"/>
        <v>1553</v>
      </c>
      <c r="G66" s="4">
        <f>SUM(G2:G65)</f>
        <v>1762</v>
      </c>
    </row>
  </sheetData>
  <sortState xmlns:xlrd2="http://schemas.microsoft.com/office/spreadsheetml/2017/richdata2" ref="A2:G65">
    <sortCondition ref="B65"/>
  </sortState>
  <conditionalFormatting sqref="B95:B1048576 B87:B89 B91:B93 B1:B85">
    <cfRule type="duplicateValues" dxfId="13" priority="15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1"/>
  <sheetViews>
    <sheetView topLeftCell="A82" workbookViewId="0">
      <selection activeCell="C122" sqref="C122"/>
    </sheetView>
  </sheetViews>
  <sheetFormatPr defaultRowHeight="15" x14ac:dyDescent="0.25"/>
  <cols>
    <col min="1" max="1" width="20.5703125" bestFit="1" customWidth="1"/>
    <col min="2" max="2" width="25.42578125" bestFit="1" customWidth="1"/>
    <col min="3" max="3" width="13.28515625" bestFit="1" customWidth="1"/>
  </cols>
  <sheetData>
    <row r="1" spans="1:3" x14ac:dyDescent="0.25">
      <c r="A1" t="s">
        <v>102</v>
      </c>
      <c r="B1" t="s">
        <v>103</v>
      </c>
      <c r="C1" t="s">
        <v>187</v>
      </c>
    </row>
    <row r="2" spans="1:3" x14ac:dyDescent="0.25">
      <c r="A2" s="2" t="s">
        <v>68</v>
      </c>
      <c r="B2" t="s">
        <v>104</v>
      </c>
      <c r="C2" t="s">
        <v>188</v>
      </c>
    </row>
    <row r="3" spans="1:3" x14ac:dyDescent="0.25">
      <c r="A3" t="s">
        <v>65</v>
      </c>
      <c r="B3" t="s">
        <v>105</v>
      </c>
      <c r="C3" t="s">
        <v>189</v>
      </c>
    </row>
    <row r="4" spans="1:3" x14ac:dyDescent="0.25">
      <c r="A4" t="s">
        <v>75</v>
      </c>
      <c r="B4" t="s">
        <v>106</v>
      </c>
      <c r="C4" t="s">
        <v>189</v>
      </c>
    </row>
    <row r="5" spans="1:3" x14ac:dyDescent="0.25">
      <c r="A5" t="s">
        <v>79</v>
      </c>
      <c r="B5" t="s">
        <v>107</v>
      </c>
      <c r="C5" t="s">
        <v>189</v>
      </c>
    </row>
    <row r="6" spans="1:3" x14ac:dyDescent="0.25">
      <c r="A6" t="s">
        <v>8</v>
      </c>
      <c r="B6" t="s">
        <v>108</v>
      </c>
      <c r="C6" t="s">
        <v>189</v>
      </c>
    </row>
    <row r="7" spans="1:3" x14ac:dyDescent="0.25">
      <c r="A7" t="s">
        <v>77</v>
      </c>
      <c r="B7" t="s">
        <v>113</v>
      </c>
      <c r="C7" t="s">
        <v>189</v>
      </c>
    </row>
    <row r="8" spans="1:3" x14ac:dyDescent="0.25">
      <c r="A8" t="s">
        <v>67</v>
      </c>
      <c r="B8" t="s">
        <v>109</v>
      </c>
      <c r="C8" t="s">
        <v>189</v>
      </c>
    </row>
    <row r="9" spans="1:3" x14ac:dyDescent="0.25">
      <c r="A9" t="s">
        <v>30</v>
      </c>
      <c r="B9" t="s">
        <v>110</v>
      </c>
      <c r="C9" t="s">
        <v>190</v>
      </c>
    </row>
    <row r="10" spans="1:3" x14ac:dyDescent="0.25">
      <c r="A10" t="s">
        <v>82</v>
      </c>
      <c r="B10" t="s">
        <v>114</v>
      </c>
      <c r="C10" t="s">
        <v>189</v>
      </c>
    </row>
    <row r="11" spans="1:3" x14ac:dyDescent="0.25">
      <c r="A11" t="s">
        <v>101</v>
      </c>
      <c r="B11" t="s">
        <v>115</v>
      </c>
      <c r="C11" t="s">
        <v>189</v>
      </c>
    </row>
    <row r="12" spans="1:3" x14ac:dyDescent="0.25">
      <c r="A12" t="s">
        <v>89</v>
      </c>
      <c r="B12" t="s">
        <v>111</v>
      </c>
      <c r="C12" t="s">
        <v>189</v>
      </c>
    </row>
    <row r="13" spans="1:3" x14ac:dyDescent="0.25">
      <c r="A13" t="s">
        <v>46</v>
      </c>
      <c r="B13" t="s">
        <v>153</v>
      </c>
      <c r="C13" t="s">
        <v>189</v>
      </c>
    </row>
    <row r="14" spans="1:3" x14ac:dyDescent="0.25">
      <c r="A14" t="s">
        <v>28</v>
      </c>
      <c r="B14" t="s">
        <v>116</v>
      </c>
      <c r="C14" t="s">
        <v>189</v>
      </c>
    </row>
    <row r="15" spans="1:3" x14ac:dyDescent="0.25">
      <c r="A15" t="s">
        <v>17</v>
      </c>
      <c r="B15" t="s">
        <v>117</v>
      </c>
      <c r="C15" t="s">
        <v>189</v>
      </c>
    </row>
    <row r="16" spans="1:3" x14ac:dyDescent="0.25">
      <c r="A16" t="s">
        <v>42</v>
      </c>
      <c r="B16" t="s">
        <v>118</v>
      </c>
      <c r="C16" t="s">
        <v>189</v>
      </c>
    </row>
    <row r="17" spans="1:3" x14ac:dyDescent="0.25">
      <c r="A17" t="s">
        <v>51</v>
      </c>
      <c r="B17" t="s">
        <v>119</v>
      </c>
      <c r="C17" t="s">
        <v>190</v>
      </c>
    </row>
    <row r="18" spans="1:3" x14ac:dyDescent="0.25">
      <c r="A18" t="s">
        <v>66</v>
      </c>
      <c r="B18" t="s">
        <v>120</v>
      </c>
      <c r="C18" t="s">
        <v>189</v>
      </c>
    </row>
    <row r="19" spans="1:3" x14ac:dyDescent="0.25">
      <c r="A19" t="s">
        <v>10</v>
      </c>
      <c r="B19" t="s">
        <v>121</v>
      </c>
      <c r="C19" t="s">
        <v>188</v>
      </c>
    </row>
    <row r="20" spans="1:3" x14ac:dyDescent="0.25">
      <c r="A20" t="s">
        <v>56</v>
      </c>
      <c r="B20" t="s">
        <v>122</v>
      </c>
      <c r="C20" t="s">
        <v>188</v>
      </c>
    </row>
    <row r="21" spans="1:3" x14ac:dyDescent="0.25">
      <c r="A21" t="s">
        <v>49</v>
      </c>
      <c r="B21" t="s">
        <v>123</v>
      </c>
      <c r="C21" t="s">
        <v>226</v>
      </c>
    </row>
    <row r="22" spans="1:3" x14ac:dyDescent="0.25">
      <c r="A22" t="s">
        <v>85</v>
      </c>
      <c r="B22" t="s">
        <v>124</v>
      </c>
      <c r="C22" t="s">
        <v>226</v>
      </c>
    </row>
    <row r="23" spans="1:3" x14ac:dyDescent="0.25">
      <c r="A23" t="s">
        <v>59</v>
      </c>
      <c r="B23" t="s">
        <v>125</v>
      </c>
      <c r="C23" t="s">
        <v>189</v>
      </c>
    </row>
    <row r="24" spans="1:3" x14ac:dyDescent="0.25">
      <c r="A24" t="s">
        <v>9</v>
      </c>
      <c r="B24" t="s">
        <v>126</v>
      </c>
      <c r="C24" t="s">
        <v>188</v>
      </c>
    </row>
    <row r="25" spans="1:3" x14ac:dyDescent="0.25">
      <c r="A25" t="s">
        <v>54</v>
      </c>
      <c r="B25" t="s">
        <v>127</v>
      </c>
      <c r="C25" t="s">
        <v>189</v>
      </c>
    </row>
    <row r="26" spans="1:3" x14ac:dyDescent="0.25">
      <c r="A26" t="s">
        <v>53</v>
      </c>
      <c r="B26" t="s">
        <v>128</v>
      </c>
      <c r="C26" t="s">
        <v>189</v>
      </c>
    </row>
    <row r="27" spans="1:3" x14ac:dyDescent="0.25">
      <c r="A27" t="s">
        <v>72</v>
      </c>
      <c r="B27" t="s">
        <v>129</v>
      </c>
      <c r="C27" t="s">
        <v>189</v>
      </c>
    </row>
    <row r="28" spans="1:3" x14ac:dyDescent="0.25">
      <c r="A28" t="s">
        <v>43</v>
      </c>
      <c r="B28" t="s">
        <v>130</v>
      </c>
      <c r="C28" t="s">
        <v>189</v>
      </c>
    </row>
    <row r="29" spans="1:3" x14ac:dyDescent="0.25">
      <c r="A29" t="s">
        <v>98</v>
      </c>
      <c r="B29" t="s">
        <v>131</v>
      </c>
      <c r="C29" t="s">
        <v>189</v>
      </c>
    </row>
    <row r="30" spans="1:3" x14ac:dyDescent="0.25">
      <c r="A30" t="s">
        <v>32</v>
      </c>
      <c r="B30" t="s">
        <v>132</v>
      </c>
      <c r="C30" t="s">
        <v>190</v>
      </c>
    </row>
    <row r="31" spans="1:3" x14ac:dyDescent="0.25">
      <c r="A31" t="s">
        <v>27</v>
      </c>
      <c r="B31" t="s">
        <v>133</v>
      </c>
      <c r="C31" t="s">
        <v>189</v>
      </c>
    </row>
    <row r="32" spans="1:3" x14ac:dyDescent="0.25">
      <c r="A32" t="s">
        <v>96</v>
      </c>
      <c r="B32" t="s">
        <v>134</v>
      </c>
      <c r="C32" t="s">
        <v>189</v>
      </c>
    </row>
    <row r="33" spans="1:3" x14ac:dyDescent="0.25">
      <c r="A33" t="s">
        <v>61</v>
      </c>
      <c r="B33" t="s">
        <v>135</v>
      </c>
      <c r="C33" t="s">
        <v>189</v>
      </c>
    </row>
    <row r="34" spans="1:3" x14ac:dyDescent="0.25">
      <c r="A34" t="s">
        <v>34</v>
      </c>
      <c r="B34" t="s">
        <v>136</v>
      </c>
      <c r="C34" t="s">
        <v>190</v>
      </c>
    </row>
    <row r="35" spans="1:3" x14ac:dyDescent="0.25">
      <c r="A35" t="s">
        <v>4</v>
      </c>
      <c r="B35" t="s">
        <v>137</v>
      </c>
      <c r="C35" t="s">
        <v>188</v>
      </c>
    </row>
    <row r="36" spans="1:3" x14ac:dyDescent="0.25">
      <c r="A36" t="s">
        <v>74</v>
      </c>
      <c r="B36" t="s">
        <v>138</v>
      </c>
      <c r="C36" t="s">
        <v>189</v>
      </c>
    </row>
    <row r="37" spans="1:3" x14ac:dyDescent="0.25">
      <c r="A37" t="s">
        <v>100</v>
      </c>
      <c r="B37" t="s">
        <v>139</v>
      </c>
      <c r="C37" t="s">
        <v>189</v>
      </c>
    </row>
    <row r="38" spans="1:3" x14ac:dyDescent="0.25">
      <c r="A38" t="s">
        <v>62</v>
      </c>
      <c r="B38" t="s">
        <v>140</v>
      </c>
      <c r="C38" t="s">
        <v>188</v>
      </c>
    </row>
    <row r="39" spans="1:3" x14ac:dyDescent="0.25">
      <c r="A39" t="s">
        <v>58</v>
      </c>
      <c r="B39" t="s">
        <v>141</v>
      </c>
      <c r="C39" t="s">
        <v>189</v>
      </c>
    </row>
    <row r="40" spans="1:3" x14ac:dyDescent="0.25">
      <c r="A40" t="s">
        <v>83</v>
      </c>
      <c r="B40" t="s">
        <v>142</v>
      </c>
      <c r="C40" t="s">
        <v>189</v>
      </c>
    </row>
    <row r="41" spans="1:3" x14ac:dyDescent="0.25">
      <c r="A41" t="s">
        <v>84</v>
      </c>
      <c r="B41" t="s">
        <v>143</v>
      </c>
      <c r="C41" t="s">
        <v>189</v>
      </c>
    </row>
    <row r="42" spans="1:3" x14ac:dyDescent="0.25">
      <c r="A42" t="s">
        <v>86</v>
      </c>
      <c r="B42" t="s">
        <v>144</v>
      </c>
      <c r="C42" t="s">
        <v>189</v>
      </c>
    </row>
    <row r="43" spans="1:3" x14ac:dyDescent="0.25">
      <c r="A43" t="s">
        <v>40</v>
      </c>
      <c r="B43" t="s">
        <v>145</v>
      </c>
      <c r="C43" t="s">
        <v>189</v>
      </c>
    </row>
    <row r="44" spans="1:3" x14ac:dyDescent="0.25">
      <c r="A44" t="s">
        <v>93</v>
      </c>
      <c r="B44" t="s">
        <v>146</v>
      </c>
      <c r="C44" t="s">
        <v>189</v>
      </c>
    </row>
    <row r="45" spans="1:3" x14ac:dyDescent="0.25">
      <c r="A45" t="s">
        <v>22</v>
      </c>
      <c r="B45" t="s">
        <v>147</v>
      </c>
      <c r="C45" t="s">
        <v>188</v>
      </c>
    </row>
    <row r="46" spans="1:3" x14ac:dyDescent="0.25">
      <c r="A46" t="s">
        <v>11</v>
      </c>
      <c r="B46" t="s">
        <v>148</v>
      </c>
      <c r="C46" t="s">
        <v>189</v>
      </c>
    </row>
    <row r="47" spans="1:3" x14ac:dyDescent="0.25">
      <c r="A47" t="s">
        <v>18</v>
      </c>
      <c r="B47" t="s">
        <v>149</v>
      </c>
      <c r="C47" t="s">
        <v>189</v>
      </c>
    </row>
    <row r="48" spans="1:3" x14ac:dyDescent="0.25">
      <c r="A48" t="s">
        <v>50</v>
      </c>
      <c r="B48" t="s">
        <v>150</v>
      </c>
      <c r="C48" t="s">
        <v>226</v>
      </c>
    </row>
    <row r="49" spans="1:3" x14ac:dyDescent="0.25">
      <c r="A49" t="s">
        <v>16</v>
      </c>
      <c r="B49" t="s">
        <v>151</v>
      </c>
      <c r="C49" t="s">
        <v>189</v>
      </c>
    </row>
    <row r="50" spans="1:3" x14ac:dyDescent="0.25">
      <c r="A50" t="s">
        <v>13</v>
      </c>
      <c r="B50" t="s">
        <v>152</v>
      </c>
      <c r="C50" t="s">
        <v>189</v>
      </c>
    </row>
    <row r="51" spans="1:3" x14ac:dyDescent="0.25">
      <c r="A51" t="s">
        <v>57</v>
      </c>
      <c r="B51" t="s">
        <v>112</v>
      </c>
      <c r="C51" t="s">
        <v>189</v>
      </c>
    </row>
    <row r="52" spans="1:3" x14ac:dyDescent="0.25">
      <c r="A52" t="s">
        <v>94</v>
      </c>
      <c r="B52" t="s">
        <v>154</v>
      </c>
      <c r="C52" t="s">
        <v>189</v>
      </c>
    </row>
    <row r="53" spans="1:3" x14ac:dyDescent="0.25">
      <c r="A53" t="s">
        <v>95</v>
      </c>
      <c r="B53" t="s">
        <v>155</v>
      </c>
      <c r="C53" t="s">
        <v>189</v>
      </c>
    </row>
    <row r="54" spans="1:3" x14ac:dyDescent="0.25">
      <c r="A54" t="s">
        <v>99</v>
      </c>
      <c r="B54" t="s">
        <v>156</v>
      </c>
      <c r="C54" t="s">
        <v>189</v>
      </c>
    </row>
    <row r="55" spans="1:3" x14ac:dyDescent="0.25">
      <c r="A55" t="s">
        <v>21</v>
      </c>
      <c r="B55" t="s">
        <v>157</v>
      </c>
      <c r="C55" t="s">
        <v>189</v>
      </c>
    </row>
    <row r="56" spans="1:3" x14ac:dyDescent="0.25">
      <c r="A56" t="s">
        <v>7</v>
      </c>
      <c r="B56" t="s">
        <v>158</v>
      </c>
      <c r="C56" t="s">
        <v>189</v>
      </c>
    </row>
    <row r="57" spans="1:3" x14ac:dyDescent="0.25">
      <c r="A57" t="s">
        <v>73</v>
      </c>
      <c r="B57" t="s">
        <v>159</v>
      </c>
      <c r="C57" t="s">
        <v>189</v>
      </c>
    </row>
    <row r="58" spans="1:3" x14ac:dyDescent="0.25">
      <c r="A58" t="s">
        <v>44</v>
      </c>
      <c r="B58" t="s">
        <v>160</v>
      </c>
      <c r="C58" t="s">
        <v>189</v>
      </c>
    </row>
    <row r="59" spans="1:3" x14ac:dyDescent="0.25">
      <c r="A59" t="s">
        <v>81</v>
      </c>
      <c r="B59" t="s">
        <v>161</v>
      </c>
      <c r="C59" t="s">
        <v>189</v>
      </c>
    </row>
    <row r="60" spans="1:3" x14ac:dyDescent="0.25">
      <c r="A60" t="s">
        <v>52</v>
      </c>
      <c r="B60" t="s">
        <v>162</v>
      </c>
      <c r="C60" t="s">
        <v>189</v>
      </c>
    </row>
    <row r="61" spans="1:3" x14ac:dyDescent="0.25">
      <c r="A61" t="s">
        <v>88</v>
      </c>
      <c r="B61" t="s">
        <v>163</v>
      </c>
      <c r="C61" t="s">
        <v>189</v>
      </c>
    </row>
    <row r="62" spans="1:3" x14ac:dyDescent="0.25">
      <c r="A62" t="s">
        <v>63</v>
      </c>
      <c r="B62" t="s">
        <v>164</v>
      </c>
      <c r="C62" t="s">
        <v>189</v>
      </c>
    </row>
    <row r="63" spans="1:3" x14ac:dyDescent="0.25">
      <c r="A63" t="s">
        <v>60</v>
      </c>
      <c r="B63" t="s">
        <v>165</v>
      </c>
      <c r="C63" t="s">
        <v>189</v>
      </c>
    </row>
    <row r="64" spans="1:3" x14ac:dyDescent="0.25">
      <c r="A64" t="s">
        <v>64</v>
      </c>
      <c r="B64" t="s">
        <v>166</v>
      </c>
      <c r="C64" t="s">
        <v>189</v>
      </c>
    </row>
    <row r="65" spans="1:3" x14ac:dyDescent="0.25">
      <c r="A65" t="s">
        <v>33</v>
      </c>
      <c r="B65" t="s">
        <v>167</v>
      </c>
      <c r="C65" t="s">
        <v>189</v>
      </c>
    </row>
    <row r="66" spans="1:3" x14ac:dyDescent="0.25">
      <c r="A66" t="s">
        <v>87</v>
      </c>
      <c r="B66" t="s">
        <v>168</v>
      </c>
      <c r="C66" t="s">
        <v>189</v>
      </c>
    </row>
    <row r="67" spans="1:3" x14ac:dyDescent="0.25">
      <c r="A67" t="s">
        <v>91</v>
      </c>
      <c r="B67" t="s">
        <v>169</v>
      </c>
      <c r="C67" t="s">
        <v>189</v>
      </c>
    </row>
    <row r="68" spans="1:3" x14ac:dyDescent="0.25">
      <c r="A68" t="s">
        <v>3</v>
      </c>
      <c r="B68" t="s">
        <v>170</v>
      </c>
      <c r="C68" t="s">
        <v>189</v>
      </c>
    </row>
    <row r="69" spans="1:3" x14ac:dyDescent="0.25">
      <c r="A69" t="s">
        <v>97</v>
      </c>
      <c r="B69" t="s">
        <v>171</v>
      </c>
      <c r="C69" t="s">
        <v>189</v>
      </c>
    </row>
    <row r="70" spans="1:3" x14ac:dyDescent="0.25">
      <c r="A70" t="s">
        <v>26</v>
      </c>
      <c r="B70" t="s">
        <v>172</v>
      </c>
      <c r="C70" t="s">
        <v>189</v>
      </c>
    </row>
    <row r="71" spans="1:3" x14ac:dyDescent="0.25">
      <c r="A71" t="s">
        <v>47</v>
      </c>
      <c r="B71" t="s">
        <v>173</v>
      </c>
      <c r="C71" t="s">
        <v>190</v>
      </c>
    </row>
    <row r="72" spans="1:3" x14ac:dyDescent="0.25">
      <c r="A72" t="s">
        <v>71</v>
      </c>
      <c r="B72" t="s">
        <v>174</v>
      </c>
      <c r="C72" t="s">
        <v>189</v>
      </c>
    </row>
    <row r="73" spans="1:3" x14ac:dyDescent="0.25">
      <c r="A73" t="s">
        <v>5</v>
      </c>
      <c r="B73" t="s">
        <v>175</v>
      </c>
      <c r="C73" t="s">
        <v>189</v>
      </c>
    </row>
    <row r="74" spans="1:3" x14ac:dyDescent="0.25">
      <c r="A74" t="s">
        <v>6</v>
      </c>
      <c r="B74" t="s">
        <v>176</v>
      </c>
      <c r="C74" t="s">
        <v>189</v>
      </c>
    </row>
    <row r="75" spans="1:3" x14ac:dyDescent="0.25">
      <c r="A75" t="s">
        <v>39</v>
      </c>
      <c r="B75" t="s">
        <v>177</v>
      </c>
      <c r="C75" t="s">
        <v>189</v>
      </c>
    </row>
    <row r="76" spans="1:3" x14ac:dyDescent="0.25">
      <c r="A76" t="s">
        <v>69</v>
      </c>
      <c r="B76" t="s">
        <v>178</v>
      </c>
      <c r="C76" t="s">
        <v>189</v>
      </c>
    </row>
    <row r="77" spans="1:3" x14ac:dyDescent="0.25">
      <c r="A77" t="s">
        <v>80</v>
      </c>
      <c r="B77" t="s">
        <v>179</v>
      </c>
      <c r="C77" t="s">
        <v>189</v>
      </c>
    </row>
    <row r="78" spans="1:3" x14ac:dyDescent="0.25">
      <c r="A78" t="s">
        <v>45</v>
      </c>
      <c r="B78" t="s">
        <v>180</v>
      </c>
      <c r="C78" t="s">
        <v>189</v>
      </c>
    </row>
    <row r="79" spans="1:3" x14ac:dyDescent="0.25">
      <c r="A79" t="s">
        <v>90</v>
      </c>
      <c r="B79" t="s">
        <v>181</v>
      </c>
      <c r="C79" t="s">
        <v>189</v>
      </c>
    </row>
    <row r="80" spans="1:3" x14ac:dyDescent="0.25">
      <c r="A80" t="s">
        <v>55</v>
      </c>
      <c r="B80" t="s">
        <v>182</v>
      </c>
      <c r="C80" t="s">
        <v>190</v>
      </c>
    </row>
    <row r="81" spans="1:3" x14ac:dyDescent="0.25">
      <c r="A81" t="s">
        <v>48</v>
      </c>
      <c r="B81" t="s">
        <v>183</v>
      </c>
      <c r="C81" t="s">
        <v>189</v>
      </c>
    </row>
    <row r="82" spans="1:3" x14ac:dyDescent="0.25">
      <c r="A82" t="s">
        <v>92</v>
      </c>
      <c r="B82" t="s">
        <v>184</v>
      </c>
      <c r="C82" t="s">
        <v>189</v>
      </c>
    </row>
    <row r="83" spans="1:3" x14ac:dyDescent="0.25">
      <c r="A83" t="s">
        <v>35</v>
      </c>
      <c r="B83" t="s">
        <v>185</v>
      </c>
      <c r="C83" t="s">
        <v>189</v>
      </c>
    </row>
    <row r="84" spans="1:3" x14ac:dyDescent="0.25">
      <c r="A84" t="s">
        <v>41</v>
      </c>
      <c r="B84" t="s">
        <v>186</v>
      </c>
      <c r="C84" t="s">
        <v>189</v>
      </c>
    </row>
    <row r="85" spans="1:3" x14ac:dyDescent="0.25">
      <c r="A85" t="s">
        <v>193</v>
      </c>
      <c r="B85" t="s">
        <v>197</v>
      </c>
      <c r="C85" t="s">
        <v>189</v>
      </c>
    </row>
    <row r="86" spans="1:3" x14ac:dyDescent="0.25">
      <c r="A86" t="s">
        <v>15</v>
      </c>
      <c r="B86" t="s">
        <v>198</v>
      </c>
      <c r="C86" t="s">
        <v>226</v>
      </c>
    </row>
    <row r="87" spans="1:3" x14ac:dyDescent="0.25">
      <c r="A87" t="s">
        <v>195</v>
      </c>
      <c r="B87" t="s">
        <v>199</v>
      </c>
      <c r="C87" t="s">
        <v>189</v>
      </c>
    </row>
    <row r="88" spans="1:3" x14ac:dyDescent="0.25">
      <c r="A88" t="s">
        <v>196</v>
      </c>
      <c r="B88" t="s">
        <v>200</v>
      </c>
      <c r="C88" t="s">
        <v>189</v>
      </c>
    </row>
    <row r="89" spans="1:3" x14ac:dyDescent="0.25">
      <c r="A89" t="s">
        <v>194</v>
      </c>
      <c r="B89" t="s">
        <v>201</v>
      </c>
      <c r="C89" t="s">
        <v>189</v>
      </c>
    </row>
    <row r="90" spans="1:3" x14ac:dyDescent="0.25">
      <c r="A90" t="s">
        <v>78</v>
      </c>
      <c r="B90" t="s">
        <v>202</v>
      </c>
      <c r="C90" t="s">
        <v>189</v>
      </c>
    </row>
    <row r="91" spans="1:3" x14ac:dyDescent="0.25">
      <c r="A91" t="s">
        <v>76</v>
      </c>
      <c r="B91" t="s">
        <v>203</v>
      </c>
      <c r="C91" t="s">
        <v>189</v>
      </c>
    </row>
    <row r="92" spans="1:3" x14ac:dyDescent="0.25">
      <c r="A92" s="4" t="s">
        <v>204</v>
      </c>
      <c r="B92" t="s">
        <v>222</v>
      </c>
      <c r="C92" t="s">
        <v>190</v>
      </c>
    </row>
    <row r="93" spans="1:3" x14ac:dyDescent="0.25">
      <c r="A93" s="4" t="s">
        <v>205</v>
      </c>
      <c r="B93" t="s">
        <v>223</v>
      </c>
      <c r="C93" t="s">
        <v>189</v>
      </c>
    </row>
    <row r="94" spans="1:3" x14ac:dyDescent="0.25">
      <c r="A94" s="4" t="s">
        <v>206</v>
      </c>
      <c r="B94" t="s">
        <v>224</v>
      </c>
      <c r="C94" t="s">
        <v>226</v>
      </c>
    </row>
    <row r="95" spans="1:3" x14ac:dyDescent="0.25">
      <c r="A95" s="4" t="s">
        <v>207</v>
      </c>
      <c r="B95" t="s">
        <v>225</v>
      </c>
      <c r="C95" t="s">
        <v>189</v>
      </c>
    </row>
    <row r="96" spans="1:3" x14ac:dyDescent="0.25">
      <c r="A96" t="s">
        <v>208</v>
      </c>
      <c r="B96" t="s">
        <v>227</v>
      </c>
      <c r="C96" t="s">
        <v>189</v>
      </c>
    </row>
    <row r="97" spans="1:3" x14ac:dyDescent="0.25">
      <c r="A97" s="4" t="s">
        <v>209</v>
      </c>
      <c r="B97" t="s">
        <v>228</v>
      </c>
      <c r="C97" t="s">
        <v>189</v>
      </c>
    </row>
    <row r="98" spans="1:3" x14ac:dyDescent="0.25">
      <c r="A98" s="4" t="s">
        <v>211</v>
      </c>
      <c r="B98" t="s">
        <v>229</v>
      </c>
      <c r="C98" t="s">
        <v>189</v>
      </c>
    </row>
    <row r="99" spans="1:3" x14ac:dyDescent="0.25">
      <c r="A99" s="4" t="s">
        <v>212</v>
      </c>
      <c r="B99" t="s">
        <v>230</v>
      </c>
      <c r="C99" t="s">
        <v>189</v>
      </c>
    </row>
    <row r="100" spans="1:3" x14ac:dyDescent="0.25">
      <c r="A100" s="4" t="s">
        <v>213</v>
      </c>
      <c r="B100" t="s">
        <v>231</v>
      </c>
      <c r="C100" t="s">
        <v>189</v>
      </c>
    </row>
    <row r="101" spans="1:3" x14ac:dyDescent="0.25">
      <c r="A101" s="4" t="s">
        <v>214</v>
      </c>
      <c r="B101" t="s">
        <v>232</v>
      </c>
      <c r="C101" t="s">
        <v>189</v>
      </c>
    </row>
    <row r="102" spans="1:3" x14ac:dyDescent="0.25">
      <c r="A102" s="4" t="s">
        <v>215</v>
      </c>
      <c r="B102" t="s">
        <v>233</v>
      </c>
      <c r="C102" t="s">
        <v>189</v>
      </c>
    </row>
    <row r="103" spans="1:3" x14ac:dyDescent="0.25">
      <c r="A103" s="4" t="s">
        <v>216</v>
      </c>
      <c r="B103" t="s">
        <v>234</v>
      </c>
      <c r="C103" t="s">
        <v>189</v>
      </c>
    </row>
    <row r="104" spans="1:3" x14ac:dyDescent="0.25">
      <c r="A104" s="4" t="s">
        <v>217</v>
      </c>
      <c r="B104" t="s">
        <v>235</v>
      </c>
      <c r="C104" t="s">
        <v>189</v>
      </c>
    </row>
    <row r="105" spans="1:3" x14ac:dyDescent="0.25">
      <c r="A105" s="4" t="s">
        <v>218</v>
      </c>
      <c r="B105" t="s">
        <v>236</v>
      </c>
      <c r="C105" t="s">
        <v>189</v>
      </c>
    </row>
    <row r="106" spans="1:3" x14ac:dyDescent="0.25">
      <c r="A106" s="4" t="s">
        <v>219</v>
      </c>
      <c r="B106" t="s">
        <v>237</v>
      </c>
      <c r="C106" t="s">
        <v>189</v>
      </c>
    </row>
    <row r="107" spans="1:3" x14ac:dyDescent="0.25">
      <c r="A107" s="4" t="s">
        <v>220</v>
      </c>
      <c r="B107" t="s">
        <v>238</v>
      </c>
      <c r="C107" t="s">
        <v>189</v>
      </c>
    </row>
    <row r="108" spans="1:3" x14ac:dyDescent="0.25">
      <c r="A108" s="4" t="s">
        <v>221</v>
      </c>
      <c r="B108" t="s">
        <v>182</v>
      </c>
      <c r="C108" t="s">
        <v>190</v>
      </c>
    </row>
    <row r="109" spans="1:3" x14ac:dyDescent="0.25">
      <c r="A109" t="s">
        <v>241</v>
      </c>
      <c r="B109" t="s">
        <v>242</v>
      </c>
      <c r="C109" t="s">
        <v>189</v>
      </c>
    </row>
    <row r="110" spans="1:3" x14ac:dyDescent="0.25">
      <c r="A110" t="s">
        <v>243</v>
      </c>
      <c r="B110" t="s">
        <v>244</v>
      </c>
      <c r="C110" t="s">
        <v>189</v>
      </c>
    </row>
    <row r="111" spans="1:3" x14ac:dyDescent="0.25">
      <c r="A111" t="s">
        <v>245</v>
      </c>
      <c r="B111" t="s">
        <v>246</v>
      </c>
      <c r="C111" t="s">
        <v>189</v>
      </c>
    </row>
    <row r="112" spans="1:3" x14ac:dyDescent="0.25">
      <c r="A112" t="s">
        <v>247</v>
      </c>
      <c r="B112" t="s">
        <v>248</v>
      </c>
      <c r="C112" t="s">
        <v>189</v>
      </c>
    </row>
    <row r="113" spans="1:3" x14ac:dyDescent="0.25">
      <c r="A113" t="s">
        <v>249</v>
      </c>
      <c r="B113" t="s">
        <v>250</v>
      </c>
      <c r="C113" t="s">
        <v>189</v>
      </c>
    </row>
    <row r="114" spans="1:3" x14ac:dyDescent="0.25">
      <c r="A114" t="s">
        <v>251</v>
      </c>
      <c r="B114" t="s">
        <v>252</v>
      </c>
      <c r="C114" t="s">
        <v>189</v>
      </c>
    </row>
    <row r="115" spans="1:3" x14ac:dyDescent="0.25">
      <c r="A115" t="s">
        <v>253</v>
      </c>
      <c r="B115" t="s">
        <v>254</v>
      </c>
      <c r="C115" t="s">
        <v>189</v>
      </c>
    </row>
    <row r="116" spans="1:3" x14ac:dyDescent="0.25">
      <c r="A116" t="s">
        <v>210</v>
      </c>
      <c r="B116" t="s">
        <v>134</v>
      </c>
      <c r="C116" t="s">
        <v>189</v>
      </c>
    </row>
    <row r="117" spans="1:3" x14ac:dyDescent="0.25">
      <c r="A117" t="s">
        <v>255</v>
      </c>
      <c r="B117" t="s">
        <v>256</v>
      </c>
      <c r="C117" t="s">
        <v>189</v>
      </c>
    </row>
    <row r="118" spans="1:3" x14ac:dyDescent="0.25">
      <c r="A118" t="s">
        <v>257</v>
      </c>
      <c r="B118" t="s">
        <v>258</v>
      </c>
      <c r="C118" t="s">
        <v>189</v>
      </c>
    </row>
    <row r="119" spans="1:3" x14ac:dyDescent="0.25">
      <c r="A119" t="s">
        <v>259</v>
      </c>
      <c r="B119" t="s">
        <v>260</v>
      </c>
      <c r="C119" t="s">
        <v>189</v>
      </c>
    </row>
    <row r="120" spans="1:3" x14ac:dyDescent="0.25">
      <c r="A120" s="4" t="s">
        <v>261</v>
      </c>
      <c r="B120" s="4" t="s">
        <v>262</v>
      </c>
      <c r="C120" s="4" t="s">
        <v>189</v>
      </c>
    </row>
    <row r="121" spans="1:3" x14ac:dyDescent="0.25">
      <c r="A121" t="s">
        <v>266</v>
      </c>
      <c r="B121" t="s">
        <v>124</v>
      </c>
      <c r="C121" t="s">
        <v>188</v>
      </c>
    </row>
  </sheetData>
  <conditionalFormatting sqref="A92:A94 A96">
    <cfRule type="duplicateValues" dxfId="12" priority="14"/>
  </conditionalFormatting>
  <conditionalFormatting sqref="A95">
    <cfRule type="duplicateValues" dxfId="11" priority="12"/>
  </conditionalFormatting>
  <conditionalFormatting sqref="A97">
    <cfRule type="duplicateValues" dxfId="10" priority="11"/>
  </conditionalFormatting>
  <conditionalFormatting sqref="A98">
    <cfRule type="duplicateValues" dxfId="9" priority="10"/>
  </conditionalFormatting>
  <conditionalFormatting sqref="A99">
    <cfRule type="duplicateValues" dxfId="8" priority="9"/>
  </conditionalFormatting>
  <conditionalFormatting sqref="A100">
    <cfRule type="duplicateValues" dxfId="7" priority="8"/>
  </conditionalFormatting>
  <conditionalFormatting sqref="A101">
    <cfRule type="duplicateValues" dxfId="6" priority="7"/>
  </conditionalFormatting>
  <conditionalFormatting sqref="A102">
    <cfRule type="duplicateValues" dxfId="5" priority="6"/>
  </conditionalFormatting>
  <conditionalFormatting sqref="A103">
    <cfRule type="duplicateValues" dxfId="4" priority="5"/>
  </conditionalFormatting>
  <conditionalFormatting sqref="A105:A106">
    <cfRule type="duplicateValues" dxfId="3" priority="4"/>
  </conditionalFormatting>
  <conditionalFormatting sqref="A107">
    <cfRule type="duplicateValues" dxfId="2" priority="3"/>
  </conditionalFormatting>
  <conditionalFormatting sqref="A120">
    <cfRule type="duplicateValues" dxfId="1" priority="2"/>
  </conditionalFormatting>
  <conditionalFormatting sqref="A1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workbookViewId="0">
      <selection activeCell="K2" sqref="K2"/>
    </sheetView>
  </sheetViews>
  <sheetFormatPr defaultRowHeight="15" x14ac:dyDescent="0.25"/>
  <cols>
    <col min="1" max="1" width="16" bestFit="1" customWidth="1"/>
  </cols>
  <sheetData>
    <row r="1" spans="1:11" x14ac:dyDescent="0.25">
      <c r="A1" t="s">
        <v>1</v>
      </c>
      <c r="B1">
        <v>44084</v>
      </c>
      <c r="C1">
        <v>44093</v>
      </c>
      <c r="D1">
        <v>44133</v>
      </c>
      <c r="E1" t="s">
        <v>2</v>
      </c>
      <c r="F1">
        <v>44123</v>
      </c>
      <c r="G1">
        <v>44147</v>
      </c>
      <c r="H1">
        <v>44159</v>
      </c>
      <c r="I1">
        <v>44207</v>
      </c>
    </row>
    <row r="2" spans="1:11" x14ac:dyDescent="0.25">
      <c r="A2" t="s">
        <v>4</v>
      </c>
      <c r="B2">
        <v>19</v>
      </c>
      <c r="C2">
        <v>27</v>
      </c>
      <c r="D2">
        <v>6</v>
      </c>
      <c r="E2">
        <v>22</v>
      </c>
      <c r="F2">
        <v>18</v>
      </c>
      <c r="G2">
        <v>31</v>
      </c>
      <c r="H2">
        <v>9</v>
      </c>
      <c r="I2">
        <v>23</v>
      </c>
      <c r="J2">
        <v>155</v>
      </c>
      <c r="K2" t="e">
        <f>VLOOKUP(A2,#REF!,1,0)</f>
        <v>#REF!</v>
      </c>
    </row>
    <row r="3" spans="1:11" x14ac:dyDescent="0.25">
      <c r="A3" t="s">
        <v>22</v>
      </c>
      <c r="E3">
        <v>2</v>
      </c>
      <c r="H3">
        <v>3</v>
      </c>
      <c r="J3">
        <v>5</v>
      </c>
      <c r="K3" t="e">
        <f>VLOOKUP(A3,#REF!,1,0)</f>
        <v>#REF!</v>
      </c>
    </row>
    <row r="4" spans="1:11" x14ac:dyDescent="0.25">
      <c r="A4" t="s">
        <v>23</v>
      </c>
      <c r="C4">
        <v>3</v>
      </c>
      <c r="D4">
        <v>2</v>
      </c>
      <c r="E4">
        <v>4</v>
      </c>
      <c r="F4">
        <v>3</v>
      </c>
      <c r="G4">
        <v>2</v>
      </c>
      <c r="I4">
        <v>1</v>
      </c>
      <c r="J4">
        <v>15</v>
      </c>
      <c r="K4" t="e">
        <f>VLOOKUP(A4,#REF!,1,0)</f>
        <v>#REF!</v>
      </c>
    </row>
    <row r="5" spans="1:11" x14ac:dyDescent="0.25">
      <c r="A5" t="s">
        <v>19</v>
      </c>
      <c r="C5">
        <v>3</v>
      </c>
      <c r="D5">
        <v>2</v>
      </c>
      <c r="E5">
        <v>5</v>
      </c>
      <c r="G5">
        <v>3</v>
      </c>
      <c r="H5">
        <v>4</v>
      </c>
      <c r="I5">
        <v>2</v>
      </c>
      <c r="J5">
        <v>19</v>
      </c>
      <c r="K5" t="e">
        <f>VLOOKUP(A5,#REF!,1,0)</f>
        <v>#REF!</v>
      </c>
    </row>
    <row r="6" spans="1:11" x14ac:dyDescent="0.25">
      <c r="A6" t="s">
        <v>24</v>
      </c>
      <c r="D6">
        <v>2</v>
      </c>
      <c r="E6">
        <v>1</v>
      </c>
      <c r="G6">
        <v>2</v>
      </c>
      <c r="H6">
        <v>2</v>
      </c>
      <c r="J6">
        <v>7</v>
      </c>
      <c r="K6" t="e">
        <f>VLOOKUP(A6,#REF!,1,0)</f>
        <v>#REF!</v>
      </c>
    </row>
    <row r="7" spans="1:11" x14ac:dyDescent="0.25">
      <c r="A7" t="s">
        <v>29</v>
      </c>
      <c r="D7">
        <v>1</v>
      </c>
      <c r="G7">
        <v>1</v>
      </c>
      <c r="J7">
        <v>2</v>
      </c>
      <c r="K7" t="e">
        <f>VLOOKUP(A7,#REF!,1,0)</f>
        <v>#REF!</v>
      </c>
    </row>
    <row r="8" spans="1:11" x14ac:dyDescent="0.25">
      <c r="A8" t="s">
        <v>25</v>
      </c>
      <c r="E8">
        <v>1</v>
      </c>
      <c r="J8">
        <v>1</v>
      </c>
      <c r="K8" t="e">
        <f>VLOOKUP(A8,#REF!,1,0)</f>
        <v>#REF!</v>
      </c>
    </row>
    <row r="9" spans="1:11" x14ac:dyDescent="0.25">
      <c r="A9" t="s">
        <v>4</v>
      </c>
      <c r="B9">
        <v>12</v>
      </c>
      <c r="C9">
        <v>21</v>
      </c>
      <c r="D9">
        <v>9</v>
      </c>
      <c r="E9">
        <v>12</v>
      </c>
      <c r="F9">
        <v>13</v>
      </c>
      <c r="G9">
        <v>21</v>
      </c>
      <c r="H9">
        <v>15</v>
      </c>
      <c r="I9">
        <v>9</v>
      </c>
      <c r="J9">
        <v>112</v>
      </c>
      <c r="K9" t="e">
        <f>VLOOKUP(A9,#REF!,1,0)</f>
        <v>#REF!</v>
      </c>
    </row>
    <row r="10" spans="1:11" x14ac:dyDescent="0.25">
      <c r="A10" t="s">
        <v>22</v>
      </c>
      <c r="B10">
        <v>7</v>
      </c>
      <c r="E10">
        <v>4</v>
      </c>
      <c r="F10">
        <v>3</v>
      </c>
      <c r="H10">
        <v>4</v>
      </c>
      <c r="I10">
        <v>8</v>
      </c>
      <c r="J10">
        <v>26</v>
      </c>
      <c r="K10" t="e">
        <f>VLOOKUP(A10,#REF!,1,0)</f>
        <v>#REF!</v>
      </c>
    </row>
    <row r="11" spans="1:11" x14ac:dyDescent="0.25">
      <c r="A11" t="s">
        <v>14</v>
      </c>
      <c r="H11">
        <v>5</v>
      </c>
      <c r="I11">
        <v>11</v>
      </c>
      <c r="J11">
        <v>16</v>
      </c>
      <c r="K11" t="e">
        <f>VLOOKUP(A11,#REF!,1,0)</f>
        <v>#REF!</v>
      </c>
    </row>
    <row r="12" spans="1:11" x14ac:dyDescent="0.25">
      <c r="A12" t="s">
        <v>38</v>
      </c>
      <c r="C12">
        <v>2</v>
      </c>
      <c r="I12">
        <v>3</v>
      </c>
      <c r="J12">
        <v>5</v>
      </c>
      <c r="K12" t="e">
        <f>VLOOKUP(A12,#REF!,1,0)</f>
        <v>#REF!</v>
      </c>
    </row>
    <row r="13" spans="1:11" x14ac:dyDescent="0.25">
      <c r="A13" t="s">
        <v>36</v>
      </c>
      <c r="B13">
        <v>2</v>
      </c>
      <c r="J13">
        <v>2</v>
      </c>
      <c r="K13" t="e">
        <f>VLOOKUP(A13,#REF!,1,0)</f>
        <v>#REF!</v>
      </c>
    </row>
    <row r="14" spans="1:11" x14ac:dyDescent="0.25">
      <c r="A14" t="s">
        <v>20</v>
      </c>
      <c r="B14">
        <v>3</v>
      </c>
      <c r="C14">
        <v>3</v>
      </c>
      <c r="D14">
        <v>2</v>
      </c>
      <c r="E14">
        <v>4</v>
      </c>
      <c r="F14">
        <v>1</v>
      </c>
      <c r="H14">
        <v>2</v>
      </c>
      <c r="J14">
        <v>15</v>
      </c>
      <c r="K14" t="e">
        <f>VLOOKUP(A14,#REF!,1,0)</f>
        <v>#REF!</v>
      </c>
    </row>
    <row r="15" spans="1:11" x14ac:dyDescent="0.25">
      <c r="A15" t="s">
        <v>37</v>
      </c>
      <c r="B15">
        <v>1</v>
      </c>
      <c r="J15">
        <v>1</v>
      </c>
      <c r="K15" t="e">
        <f>VLOOKUP(A15,#REF!,1,0)</f>
        <v>#REF!</v>
      </c>
    </row>
    <row r="16" spans="1:11" x14ac:dyDescent="0.25">
      <c r="A16" t="s">
        <v>19</v>
      </c>
      <c r="C16">
        <v>3</v>
      </c>
      <c r="E16">
        <v>5</v>
      </c>
      <c r="F16">
        <v>3</v>
      </c>
      <c r="J16">
        <v>11</v>
      </c>
      <c r="K16" t="e">
        <f>VLOOKUP(A16,#REF!,1,0)</f>
        <v>#REF!</v>
      </c>
    </row>
    <row r="17" spans="1:11" x14ac:dyDescent="0.25">
      <c r="A17" t="s">
        <v>32</v>
      </c>
      <c r="B17">
        <v>9</v>
      </c>
      <c r="C17">
        <v>3</v>
      </c>
      <c r="D17">
        <v>26</v>
      </c>
      <c r="F17">
        <v>6</v>
      </c>
      <c r="G17">
        <v>2</v>
      </c>
      <c r="I17">
        <v>9</v>
      </c>
      <c r="J17">
        <v>55</v>
      </c>
      <c r="K17" t="e">
        <f>VLOOKUP(A17,#REF!,1,0)</f>
        <v>#REF!</v>
      </c>
    </row>
    <row r="18" spans="1:11" x14ac:dyDescent="0.25">
      <c r="A18" t="s">
        <v>4</v>
      </c>
      <c r="B18">
        <v>15</v>
      </c>
      <c r="C18">
        <v>46</v>
      </c>
      <c r="D18">
        <v>23</v>
      </c>
      <c r="E18">
        <v>38</v>
      </c>
      <c r="F18">
        <v>22</v>
      </c>
      <c r="G18">
        <v>34</v>
      </c>
      <c r="H18">
        <v>41</v>
      </c>
      <c r="I18">
        <v>19</v>
      </c>
      <c r="J18">
        <v>238</v>
      </c>
      <c r="K18" t="e">
        <f>VLOOKUP(A18,#REF!,1,0)</f>
        <v>#REF!</v>
      </c>
    </row>
    <row r="19" spans="1:11" x14ac:dyDescent="0.25">
      <c r="A19" t="s">
        <v>22</v>
      </c>
      <c r="C19">
        <v>2</v>
      </c>
      <c r="F19">
        <v>5</v>
      </c>
      <c r="H19">
        <v>7</v>
      </c>
      <c r="I19">
        <v>2</v>
      </c>
      <c r="J19">
        <v>16</v>
      </c>
      <c r="K19" t="e">
        <f>VLOOKUP(A19,#REF!,1,0)</f>
        <v>#REF!</v>
      </c>
    </row>
    <row r="20" spans="1:11" x14ac:dyDescent="0.25">
      <c r="A20" t="s">
        <v>12</v>
      </c>
      <c r="B20">
        <v>17</v>
      </c>
      <c r="C20">
        <v>6</v>
      </c>
      <c r="D20">
        <v>12</v>
      </c>
      <c r="E20">
        <v>5</v>
      </c>
      <c r="G20">
        <v>9</v>
      </c>
      <c r="H20">
        <v>11</v>
      </c>
      <c r="I20">
        <v>3</v>
      </c>
      <c r="J20">
        <v>63</v>
      </c>
      <c r="K20" t="e">
        <f>VLOOKUP(A20,#REF!,1,0)</f>
        <v>#REF!</v>
      </c>
    </row>
    <row r="21" spans="1:11" x14ac:dyDescent="0.25">
      <c r="A21" t="s">
        <v>14</v>
      </c>
      <c r="B21">
        <v>12</v>
      </c>
      <c r="C21">
        <v>9</v>
      </c>
      <c r="D21">
        <v>31</v>
      </c>
      <c r="E21">
        <v>21</v>
      </c>
      <c r="F21">
        <v>18</v>
      </c>
      <c r="G21">
        <v>25</v>
      </c>
      <c r="H21">
        <v>9</v>
      </c>
      <c r="I21">
        <v>13</v>
      </c>
      <c r="J21">
        <v>138</v>
      </c>
      <c r="K21" t="e">
        <f>VLOOKUP(A21,#REF!,1,0)</f>
        <v>#REF!</v>
      </c>
    </row>
    <row r="22" spans="1:11" x14ac:dyDescent="0.25">
      <c r="A22" t="s">
        <v>20</v>
      </c>
      <c r="C22">
        <v>2</v>
      </c>
      <c r="E22">
        <v>1</v>
      </c>
      <c r="H22">
        <v>2</v>
      </c>
      <c r="J22">
        <v>5</v>
      </c>
      <c r="K22" t="e">
        <f>VLOOKUP(A22,#REF!,1,0)</f>
        <v>#REF!</v>
      </c>
    </row>
    <row r="23" spans="1:11" x14ac:dyDescent="0.25">
      <c r="A23" t="s">
        <v>39</v>
      </c>
      <c r="B23">
        <v>8</v>
      </c>
      <c r="C23">
        <v>11</v>
      </c>
      <c r="D23">
        <v>3</v>
      </c>
      <c r="F23">
        <v>6</v>
      </c>
      <c r="G23">
        <v>2</v>
      </c>
      <c r="I23">
        <v>4</v>
      </c>
      <c r="J23">
        <v>34</v>
      </c>
      <c r="K23" t="e">
        <f>VLOOKUP(A23,#REF!,1,0)</f>
        <v>#REF!</v>
      </c>
    </row>
    <row r="24" spans="1:11" x14ac:dyDescent="0.25">
      <c r="A24" t="s">
        <v>30</v>
      </c>
      <c r="B24">
        <v>2</v>
      </c>
      <c r="C24">
        <v>1</v>
      </c>
      <c r="E24">
        <v>1</v>
      </c>
      <c r="G24">
        <v>1</v>
      </c>
      <c r="H24">
        <v>1</v>
      </c>
      <c r="J24">
        <v>6</v>
      </c>
      <c r="K24" t="e">
        <f>VLOOKUP(A24,#REF!,1,0)</f>
        <v>#REF!</v>
      </c>
    </row>
    <row r="25" spans="1:11" x14ac:dyDescent="0.25">
      <c r="A25" t="s">
        <v>23</v>
      </c>
      <c r="D25">
        <v>3</v>
      </c>
      <c r="F25">
        <v>2</v>
      </c>
      <c r="I25">
        <v>6</v>
      </c>
      <c r="J25">
        <v>11</v>
      </c>
      <c r="K25" t="e">
        <f>VLOOKUP(A25,#REF!,1,0)</f>
        <v>#REF!</v>
      </c>
    </row>
    <row r="26" spans="1:11" x14ac:dyDescent="0.25">
      <c r="A26" t="s">
        <v>19</v>
      </c>
      <c r="C26">
        <v>11</v>
      </c>
      <c r="D26">
        <v>7</v>
      </c>
      <c r="E26">
        <v>9</v>
      </c>
      <c r="G26">
        <v>5</v>
      </c>
      <c r="H26">
        <v>2</v>
      </c>
      <c r="I26">
        <v>11</v>
      </c>
      <c r="J26">
        <v>45</v>
      </c>
      <c r="K26" t="e">
        <f>VLOOKUP(A26,#REF!,1,0)</f>
        <v>#REF!</v>
      </c>
    </row>
    <row r="27" spans="1:11" x14ac:dyDescent="0.25">
      <c r="A27" t="s">
        <v>24</v>
      </c>
      <c r="C27">
        <v>3</v>
      </c>
      <c r="D27">
        <v>1</v>
      </c>
      <c r="E27">
        <v>1</v>
      </c>
      <c r="F27">
        <v>3</v>
      </c>
      <c r="I27">
        <v>2</v>
      </c>
      <c r="J27">
        <v>10</v>
      </c>
      <c r="K27" t="e">
        <f>VLOOKUP(A27,#REF!,1,0)</f>
        <v>#REF!</v>
      </c>
    </row>
    <row r="28" spans="1:11" x14ac:dyDescent="0.25">
      <c r="A28" t="s">
        <v>32</v>
      </c>
      <c r="D28">
        <v>2</v>
      </c>
      <c r="G28">
        <v>4</v>
      </c>
      <c r="H28">
        <v>5</v>
      </c>
      <c r="J28">
        <v>11</v>
      </c>
      <c r="K28" t="e">
        <f>VLOOKUP(A28,#REF!,1,0)</f>
        <v>#REF!</v>
      </c>
    </row>
    <row r="29" spans="1:11" x14ac:dyDescent="0.25">
      <c r="A29" t="s">
        <v>29</v>
      </c>
      <c r="C29">
        <v>2</v>
      </c>
      <c r="D29">
        <v>1</v>
      </c>
      <c r="E29">
        <v>2</v>
      </c>
      <c r="G29">
        <v>1</v>
      </c>
      <c r="H29">
        <v>2</v>
      </c>
      <c r="J29">
        <v>8</v>
      </c>
      <c r="K29" t="e">
        <f>VLOOKUP(A29,#REF!,1,0)</f>
        <v>#REF!</v>
      </c>
    </row>
    <row r="30" spans="1:11" x14ac:dyDescent="0.25">
      <c r="A30" t="s">
        <v>4</v>
      </c>
      <c r="B30">
        <v>47</v>
      </c>
      <c r="C30">
        <v>23</v>
      </c>
      <c r="D30">
        <v>45</v>
      </c>
      <c r="E30">
        <v>43</v>
      </c>
      <c r="F30">
        <v>28</v>
      </c>
      <c r="G30">
        <v>32</v>
      </c>
      <c r="H30">
        <v>35</v>
      </c>
      <c r="I30">
        <v>21</v>
      </c>
      <c r="J30">
        <v>274</v>
      </c>
      <c r="K30" t="e">
        <f>VLOOKUP(A30,#REF!,1,0)</f>
        <v>#REF!</v>
      </c>
    </row>
    <row r="31" spans="1:11" x14ac:dyDescent="0.25">
      <c r="A31" t="s">
        <v>40</v>
      </c>
      <c r="C31">
        <v>2</v>
      </c>
      <c r="J31">
        <v>2</v>
      </c>
      <c r="K31" t="e">
        <f>VLOOKUP(A31,#REF!,1,0)</f>
        <v>#REF!</v>
      </c>
    </row>
    <row r="32" spans="1:11" x14ac:dyDescent="0.25">
      <c r="A32" t="s">
        <v>22</v>
      </c>
      <c r="D32">
        <v>9</v>
      </c>
      <c r="G32">
        <v>6</v>
      </c>
      <c r="J32">
        <v>15</v>
      </c>
      <c r="K32" t="e">
        <f>VLOOKUP(A32,#REF!,1,0)</f>
        <v>#REF!</v>
      </c>
    </row>
    <row r="33" spans="1:11" x14ac:dyDescent="0.25">
      <c r="A33" t="s">
        <v>38</v>
      </c>
      <c r="C33">
        <v>2</v>
      </c>
      <c r="F33">
        <v>4</v>
      </c>
      <c r="J33">
        <v>6</v>
      </c>
      <c r="K33" t="e">
        <f>VLOOKUP(A33,#REF!,1,0)</f>
        <v>#REF!</v>
      </c>
    </row>
    <row r="34" spans="1:11" x14ac:dyDescent="0.25">
      <c r="A34" t="s">
        <v>31</v>
      </c>
      <c r="B34">
        <v>1</v>
      </c>
      <c r="D34">
        <v>1</v>
      </c>
      <c r="E34">
        <v>1</v>
      </c>
      <c r="I34">
        <v>2</v>
      </c>
      <c r="J34">
        <v>5</v>
      </c>
      <c r="K34" t="e">
        <f>VLOOKUP(A34,#REF!,1,0)</f>
        <v>#REF!</v>
      </c>
    </row>
    <row r="36" spans="1:11" x14ac:dyDescent="0.25">
      <c r="J36">
        <f>SUM(J2:J34)</f>
        <v>1334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5" sqref="B5"/>
    </sheetView>
  </sheetViews>
  <sheetFormatPr defaultRowHeight="15" x14ac:dyDescent="0.25"/>
  <sheetData>
    <row r="1" spans="1:2" x14ac:dyDescent="0.25">
      <c r="A1" t="s">
        <v>1</v>
      </c>
      <c r="B1" t="s">
        <v>275</v>
      </c>
    </row>
    <row r="2" spans="1:2" x14ac:dyDescent="0.25">
      <c r="A2" t="s">
        <v>273</v>
      </c>
      <c r="B2" t="s">
        <v>276</v>
      </c>
    </row>
    <row r="3" spans="1:2" x14ac:dyDescent="0.25">
      <c r="A3" t="s">
        <v>274</v>
      </c>
      <c r="B3" t="s">
        <v>277</v>
      </c>
    </row>
    <row r="4" spans="1:2" x14ac:dyDescent="0.25">
      <c r="A4" t="s">
        <v>290</v>
      </c>
      <c r="B4" t="s">
        <v>291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abSelected="1" workbookViewId="0">
      <selection activeCell="C11" sqref="C11"/>
    </sheetView>
  </sheetViews>
  <sheetFormatPr defaultColWidth="11.5703125" defaultRowHeight="15" x14ac:dyDescent="0.25"/>
  <sheetData>
    <row r="1" spans="1:6" ht="15.75" thickBot="1" x14ac:dyDescent="0.3">
      <c r="A1" s="9" t="s">
        <v>278</v>
      </c>
      <c r="B1" s="10">
        <v>44677</v>
      </c>
      <c r="C1" s="10">
        <v>44700</v>
      </c>
      <c r="D1" s="10">
        <v>44729</v>
      </c>
      <c r="E1" s="10">
        <v>44759</v>
      </c>
      <c r="F1" s="10">
        <v>44828</v>
      </c>
    </row>
    <row r="2" spans="1:6" ht="15.75" thickBot="1" x14ac:dyDescent="0.3">
      <c r="A2" s="11" t="s">
        <v>279</v>
      </c>
      <c r="B2" s="12" t="s">
        <v>280</v>
      </c>
      <c r="C2" s="12" t="s">
        <v>281</v>
      </c>
      <c r="D2" s="12" t="s">
        <v>282</v>
      </c>
      <c r="E2" s="12" t="s">
        <v>283</v>
      </c>
      <c r="F2" s="12" t="s">
        <v>284</v>
      </c>
    </row>
    <row r="3" spans="1:6" ht="15.75" thickBot="1" x14ac:dyDescent="0.3">
      <c r="A3" s="11" t="s">
        <v>285</v>
      </c>
      <c r="B3" s="13">
        <v>86</v>
      </c>
      <c r="C3" s="13">
        <v>91</v>
      </c>
      <c r="D3" s="13">
        <v>83</v>
      </c>
      <c r="E3" s="13">
        <v>88</v>
      </c>
      <c r="F3" s="13">
        <v>75</v>
      </c>
    </row>
    <row r="4" spans="1:6" ht="15.75" thickBot="1" x14ac:dyDescent="0.3">
      <c r="A4" s="15" t="s">
        <v>286</v>
      </c>
      <c r="B4" s="16"/>
      <c r="C4" s="14"/>
      <c r="D4" s="14"/>
      <c r="E4" s="14"/>
      <c r="F4" s="14"/>
    </row>
    <row r="5" spans="1:6" ht="15.75" thickBot="1" x14ac:dyDescent="0.3">
      <c r="A5" s="11" t="s">
        <v>287</v>
      </c>
      <c r="B5" s="13">
        <v>2</v>
      </c>
      <c r="C5" s="13">
        <v>3</v>
      </c>
      <c r="D5" s="13">
        <v>1</v>
      </c>
      <c r="E5" s="13">
        <v>3</v>
      </c>
      <c r="F5" s="13">
        <v>4</v>
      </c>
    </row>
    <row r="6" spans="1:6" ht="15.75" thickBot="1" x14ac:dyDescent="0.3">
      <c r="A6" s="11" t="s">
        <v>288</v>
      </c>
      <c r="B6" s="13">
        <v>3</v>
      </c>
      <c r="C6" s="14"/>
      <c r="D6" s="14"/>
      <c r="E6" s="13">
        <v>1</v>
      </c>
      <c r="F6" s="13">
        <v>2</v>
      </c>
    </row>
    <row r="7" spans="1:6" ht="15.75" thickBot="1" x14ac:dyDescent="0.3">
      <c r="A7" s="15" t="s">
        <v>289</v>
      </c>
      <c r="B7" s="16"/>
      <c r="C7" s="14"/>
      <c r="D7" s="14"/>
      <c r="E7" s="14"/>
      <c r="F7" s="14"/>
    </row>
    <row r="8" spans="1:6" ht="15.75" thickBot="1" x14ac:dyDescent="0.3">
      <c r="A8" s="11" t="s">
        <v>287</v>
      </c>
      <c r="B8" s="13">
        <v>1.4</v>
      </c>
      <c r="C8" s="13">
        <v>1.98</v>
      </c>
      <c r="D8" s="13">
        <v>0.72</v>
      </c>
      <c r="E8" s="13">
        <v>2.0499999999999998</v>
      </c>
      <c r="F8" s="13">
        <v>3.2</v>
      </c>
    </row>
    <row r="9" spans="1:6" ht="15.75" thickBot="1" x14ac:dyDescent="0.3">
      <c r="A9" s="11" t="s">
        <v>288</v>
      </c>
      <c r="B9" s="13">
        <v>2.09</v>
      </c>
      <c r="C9" s="13">
        <v>0</v>
      </c>
      <c r="D9" s="13">
        <v>0</v>
      </c>
      <c r="E9" s="13">
        <v>0.68</v>
      </c>
      <c r="F9" s="13">
        <v>1.6</v>
      </c>
    </row>
  </sheetData>
  <mergeCells count="2">
    <mergeCell ref="A4:B4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Punkt</vt:lpstr>
      <vt:lpstr>Transekt</vt:lpstr>
      <vt:lpstr>Podsumowanie</vt:lpstr>
      <vt:lpstr>Słownik</vt:lpstr>
      <vt:lpstr>Arkusz7</vt:lpstr>
      <vt:lpstr>Teriofauna</vt:lpstr>
      <vt:lpstr>Chiropterofauna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Jędrzej Dobrowolski</cp:lastModifiedBy>
  <cp:lastPrinted>2023-08-21T09:30:23Z</cp:lastPrinted>
  <dcterms:created xsi:type="dcterms:W3CDTF">2015-06-05T18:19:34Z</dcterms:created>
  <dcterms:modified xsi:type="dcterms:W3CDTF">2023-08-21T09:30:34Z</dcterms:modified>
</cp:coreProperties>
</file>